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10.10.203.9\健診センター_i$\椿 メール\"/>
    </mc:Choice>
  </mc:AlternateContent>
  <xr:revisionPtr revIDLastSave="0" documentId="13_ncr:1_{9BFCECF3-484A-4DC1-AB2A-0533C297F3BB}" xr6:coauthVersionLast="47" xr6:coauthVersionMax="47" xr10:uidLastSave="{00000000-0000-0000-0000-000000000000}"/>
  <workbookProtection workbookAlgorithmName="SHA-512" workbookHashValue="ekIfwikg5mIGz0T3gvz2bgSyBKiFBfim2qi+BxHKcenHrYI3mlUfdLu3Sl8PBiLdq7chgevBmNuEBgBCIAFUxA==" workbookSaltValue="S/Ik5ZMdnHsMS882RK8GUg==" workbookSpinCount="100000" lockStructure="1"/>
  <bookViews>
    <workbookView xWindow="-120" yWindow="-120" windowWidth="29040" windowHeight="15990" xr2:uid="{00000000-000D-0000-FFFF-FFFF00000000}"/>
  </bookViews>
  <sheets>
    <sheet name="2026年度健診申込書" sheetId="1" r:id="rId1"/>
    <sheet name="協会けんぽ" sheetId="13" state="hidden" r:id="rId2"/>
    <sheet name="マスタ" sheetId="12" state="hidden" r:id="rId3"/>
    <sheet name="CourseMaster" sheetId="14" state="hidden" r:id="rId4"/>
    <sheet name="torikomi" sheetId="2" state="hidden" r:id="rId5"/>
  </sheets>
  <externalReferences>
    <externalReference r:id="rId6"/>
    <externalReference r:id="rId7"/>
    <externalReference r:id="rId8"/>
    <externalReference r:id="rId9"/>
    <externalReference r:id="rId10"/>
  </externalReferences>
  <definedNames>
    <definedName name="_xlnm._FilterDatabase" localSheetId="0" hidden="1">'2026年度健診申込書'!$A$14:$Y$60</definedName>
    <definedName name="_xlnm._FilterDatabase" localSheetId="3" hidden="1">CourseMaster!$A$1:$H$892</definedName>
    <definedName name="_xlnm._FilterDatabase" localSheetId="2" hidden="1">マスタ!$A$1:$G$493</definedName>
    <definedName name="dr">[1]Sheet1!$F$2:$F$11</definedName>
    <definedName name="ＧＷＡ健康保険組合">CourseMaster!$D$87:$D$90</definedName>
    <definedName name="jikan">[1]Sheet1!$B$12:$B$19</definedName>
    <definedName name="meibo">[1]インフルエンザ事業所名!$B$1:$B$150</definedName>
    <definedName name="ＰＤＦ">[2]Sheet2!$E$2:$E$3</definedName>
    <definedName name="_xlnm.Print_Area" localSheetId="0">'2026年度健診申込書'!$A$1:$Y$100</definedName>
    <definedName name="_xlnm.Print_Titles" localSheetId="0">'2026年度健診申込書'!$1:$14</definedName>
    <definedName name="Sheet1">#REF!</definedName>
    <definedName name="あ">#REF!</definedName>
    <definedName name="あり">[3]Sheet2!$K$1:$K$7</definedName>
    <definedName name="キーエンスグループ健康保険組合">CourseMaster!$D$84:$D$86</definedName>
    <definedName name="愛知県情報ｻｰﾋﾞｽ産業健康保険組合">CourseMaster!$D$65:$D$69</definedName>
    <definedName name="医師">[2]Sheet2!$A$2:$A$24</definedName>
    <definedName name="医師名">[4]Sheet2!$A$1:$A$28</definedName>
    <definedName name="外来">[2]Sheet2!$F$2:$F$3</definedName>
    <definedName name="関西文紙情報産業健康保険組合">CourseMaster!$D$26:$D$35</definedName>
    <definedName name="協会けんぽ">CourseMaster!$D$36:$D$44</definedName>
    <definedName name="個人票">[5]Sheet2!$J$1:$J$3</definedName>
    <definedName name="項目">[2]Sheet2!$C$2:$C$9</definedName>
    <definedName name="項目1">[1]Sheet1!$H$2:$H$9</definedName>
    <definedName name="済">[2]Sheet2!$D$2:$D$3</definedName>
    <definedName name="埼玉土建国民健康保険組合">CourseMaster!$D$118:$D$123</definedName>
    <definedName name="時間">[2]Sheet2!$B$2:$B$152</definedName>
    <definedName name="時間1">[1]Sheet1!$E$12:$E$34</definedName>
    <definedName name="自費">CourseMaster!$D$2:$D$23</definedName>
    <definedName name="心電図">[5]Sheet2!$D$1:$D$10</definedName>
    <definedName name="神奈川県機器健康保険組合">CourseMaster!$D$72:$D$76</definedName>
    <definedName name="神奈川県建設連合国民健康保険組合">CourseMaster!$D$139</definedName>
    <definedName name="説明項目">[4]Sheet2!$C$1:$C$10</definedName>
    <definedName name="大阪菓子健康保険組合">CourseMaster!$D$45:$D$51</definedName>
    <definedName name="大阪産業機械工業健康保険組合">CourseMaster!$D$112:$D$116</definedName>
    <definedName name="大阪鉄商健康保険組合">CourseMaster!$D$52:$D$58</definedName>
    <definedName name="東京機器健康保険組合">CourseMaster!$D$98:$D$104</definedName>
    <definedName name="東京芸能人国民健康保険組合">CourseMaster!$D$136:$D$138</definedName>
    <definedName name="東京建設業国民健康保険組合">CourseMaster!$D$108:$D$111</definedName>
    <definedName name="東京青果卸売国民健康保険組合">CourseMaster!$D$124:$D$130</definedName>
    <definedName name="東京都医業健康保険組合">CourseMaster!$D$140</definedName>
    <definedName name="東京都情報ｻｰﾋﾞｽ産業健康保険組合">CourseMaster!$D$63:$D$64</definedName>
    <definedName name="東京都土木建築健康保険組合">CourseMaster!$D$77:$D$83</definedName>
    <definedName name="東京土建国民健康保険組合">CourseMaster!$D$59:$D$62</definedName>
    <definedName name="東京不動産業健康保険組合">CourseMaster!$D$91:$D$97</definedName>
    <definedName name="届け">[5]Sheet2!$H$1:$H$3</definedName>
    <definedName name="不足データ">[2]Sheet2!$G$2:$G$8</definedName>
    <definedName name="放射線">[5]Sheet2!$E$1:$E$10</definedName>
  </definedNames>
  <calcPr calcId="181029"/>
</workbook>
</file>

<file path=xl/calcChain.xml><?xml version="1.0" encoding="utf-8"?>
<calcChain xmlns="http://schemas.openxmlformats.org/spreadsheetml/2006/main">
  <c r="I37" i="14" l="1"/>
  <c r="I43" i="14" l="1"/>
  <c r="I42" i="14"/>
  <c r="I41" i="14"/>
  <c r="I39" i="14"/>
  <c r="F40" i="14"/>
  <c r="F36" i="14"/>
  <c r="F38" i="14"/>
  <c r="F37" i="14"/>
  <c r="F39" i="14"/>
  <c r="F41" i="14"/>
  <c r="F42" i="14"/>
  <c r="F43" i="14"/>
  <c r="F44" i="14"/>
  <c r="Q244" i="1" l="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5" i="1"/>
  <c r="Q16" i="1"/>
  <c r="R16" i="1" l="1"/>
  <c r="R1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B4" i="2"/>
  <c r="C4" i="2"/>
  <c r="H4" i="2"/>
  <c r="J4" i="2"/>
  <c r="K4" i="2"/>
  <c r="L4" i="2"/>
  <c r="M4" i="2"/>
  <c r="P4" i="2"/>
  <c r="Q4" i="2"/>
  <c r="R4" i="2"/>
  <c r="S4" i="2"/>
  <c r="B5" i="2"/>
  <c r="C5" i="2"/>
  <c r="H5" i="2"/>
  <c r="J5" i="2"/>
  <c r="K5" i="2"/>
  <c r="L5" i="2"/>
  <c r="M5" i="2"/>
  <c r="P5" i="2"/>
  <c r="Q5" i="2"/>
  <c r="R5" i="2"/>
  <c r="S5" i="2"/>
  <c r="B6" i="2"/>
  <c r="C6" i="2"/>
  <c r="H6" i="2"/>
  <c r="J6" i="2"/>
  <c r="K6" i="2"/>
  <c r="L6" i="2"/>
  <c r="M6" i="2"/>
  <c r="P6" i="2"/>
  <c r="Q6" i="2"/>
  <c r="R6" i="2"/>
  <c r="S6" i="2"/>
  <c r="B7" i="2"/>
  <c r="C7" i="2"/>
  <c r="H7" i="2"/>
  <c r="J7" i="2"/>
  <c r="K7" i="2"/>
  <c r="L7" i="2"/>
  <c r="M7" i="2"/>
  <c r="P7" i="2"/>
  <c r="Q7" i="2"/>
  <c r="R7" i="2"/>
  <c r="S7" i="2"/>
  <c r="B8" i="2"/>
  <c r="C8" i="2"/>
  <c r="H8" i="2"/>
  <c r="J8" i="2"/>
  <c r="K8" i="2"/>
  <c r="L8" i="2"/>
  <c r="M8" i="2"/>
  <c r="P8" i="2"/>
  <c r="Q8" i="2"/>
  <c r="R8" i="2"/>
  <c r="S8" i="2"/>
  <c r="B9" i="2"/>
  <c r="C9" i="2"/>
  <c r="H9" i="2"/>
  <c r="J9" i="2"/>
  <c r="K9" i="2"/>
  <c r="L9" i="2"/>
  <c r="M9" i="2"/>
  <c r="P9" i="2"/>
  <c r="Q9" i="2"/>
  <c r="R9" i="2"/>
  <c r="S9" i="2"/>
  <c r="B10" i="2"/>
  <c r="C10" i="2"/>
  <c r="H10" i="2"/>
  <c r="J10" i="2"/>
  <c r="K10" i="2"/>
  <c r="L10" i="2"/>
  <c r="M10" i="2"/>
  <c r="P10" i="2"/>
  <c r="Q10" i="2"/>
  <c r="R10" i="2"/>
  <c r="S10" i="2"/>
  <c r="B11" i="2"/>
  <c r="C11" i="2"/>
  <c r="H11" i="2"/>
  <c r="J11" i="2"/>
  <c r="K11" i="2"/>
  <c r="L11" i="2"/>
  <c r="M11" i="2"/>
  <c r="P11" i="2"/>
  <c r="Q11" i="2"/>
  <c r="R11" i="2"/>
  <c r="S11" i="2"/>
  <c r="B12" i="2"/>
  <c r="C12" i="2"/>
  <c r="H12" i="2"/>
  <c r="J12" i="2"/>
  <c r="K12" i="2"/>
  <c r="L12" i="2"/>
  <c r="M12" i="2"/>
  <c r="P12" i="2"/>
  <c r="Q12" i="2"/>
  <c r="R12" i="2"/>
  <c r="S12" i="2"/>
  <c r="B13" i="2"/>
  <c r="C13" i="2"/>
  <c r="H13" i="2"/>
  <c r="J13" i="2"/>
  <c r="K13" i="2"/>
  <c r="L13" i="2"/>
  <c r="M13" i="2"/>
  <c r="P13" i="2"/>
  <c r="Q13" i="2"/>
  <c r="R13" i="2"/>
  <c r="S13" i="2"/>
  <c r="B14" i="2"/>
  <c r="C14" i="2"/>
  <c r="H14" i="2"/>
  <c r="J14" i="2"/>
  <c r="K14" i="2"/>
  <c r="L14" i="2"/>
  <c r="M14" i="2"/>
  <c r="P14" i="2"/>
  <c r="Q14" i="2"/>
  <c r="R14" i="2"/>
  <c r="S14" i="2"/>
  <c r="B15" i="2"/>
  <c r="C15" i="2"/>
  <c r="H15" i="2"/>
  <c r="J15" i="2"/>
  <c r="K15" i="2"/>
  <c r="L15" i="2"/>
  <c r="M15" i="2"/>
  <c r="P15" i="2"/>
  <c r="Q15" i="2"/>
  <c r="R15" i="2"/>
  <c r="S15" i="2"/>
  <c r="B16" i="2"/>
  <c r="C16" i="2"/>
  <c r="H16" i="2"/>
  <c r="J16" i="2"/>
  <c r="K16" i="2"/>
  <c r="L16" i="2"/>
  <c r="M16" i="2"/>
  <c r="P16" i="2"/>
  <c r="Q16" i="2"/>
  <c r="R16" i="2"/>
  <c r="S16" i="2"/>
  <c r="B17" i="2"/>
  <c r="C17" i="2"/>
  <c r="H17" i="2"/>
  <c r="J17" i="2"/>
  <c r="K17" i="2"/>
  <c r="L17" i="2"/>
  <c r="M17" i="2"/>
  <c r="P17" i="2"/>
  <c r="Q17" i="2"/>
  <c r="R17" i="2"/>
  <c r="S17" i="2"/>
  <c r="B18" i="2"/>
  <c r="C18" i="2"/>
  <c r="H18" i="2"/>
  <c r="J18" i="2"/>
  <c r="K18" i="2"/>
  <c r="L18" i="2"/>
  <c r="M18" i="2"/>
  <c r="P18" i="2"/>
  <c r="Q18" i="2"/>
  <c r="R18" i="2"/>
  <c r="S18" i="2"/>
  <c r="B19" i="2"/>
  <c r="C19" i="2"/>
  <c r="H19" i="2"/>
  <c r="J19" i="2"/>
  <c r="K19" i="2"/>
  <c r="L19" i="2"/>
  <c r="M19" i="2"/>
  <c r="P19" i="2"/>
  <c r="Q19" i="2"/>
  <c r="R19" i="2"/>
  <c r="S19" i="2"/>
  <c r="B20" i="2"/>
  <c r="C20" i="2"/>
  <c r="H20" i="2"/>
  <c r="J20" i="2"/>
  <c r="K20" i="2"/>
  <c r="L20" i="2"/>
  <c r="M20" i="2"/>
  <c r="P20" i="2"/>
  <c r="Q20" i="2"/>
  <c r="R20" i="2"/>
  <c r="S20" i="2"/>
  <c r="B21" i="2"/>
  <c r="C21" i="2"/>
  <c r="H21" i="2"/>
  <c r="J21" i="2"/>
  <c r="K21" i="2"/>
  <c r="L21" i="2"/>
  <c r="M21" i="2"/>
  <c r="P21" i="2"/>
  <c r="Q21" i="2"/>
  <c r="R21" i="2"/>
  <c r="S21" i="2"/>
  <c r="B22" i="2"/>
  <c r="C22" i="2"/>
  <c r="H22" i="2"/>
  <c r="J22" i="2"/>
  <c r="K22" i="2"/>
  <c r="L22" i="2"/>
  <c r="M22" i="2"/>
  <c r="P22" i="2"/>
  <c r="Q22" i="2"/>
  <c r="R22" i="2"/>
  <c r="S22" i="2"/>
  <c r="B23" i="2"/>
  <c r="C23" i="2"/>
  <c r="H23" i="2"/>
  <c r="J23" i="2"/>
  <c r="K23" i="2"/>
  <c r="L23" i="2"/>
  <c r="M23" i="2"/>
  <c r="P23" i="2"/>
  <c r="Q23" i="2"/>
  <c r="R23" i="2"/>
  <c r="S23" i="2"/>
  <c r="B24" i="2"/>
  <c r="C24" i="2"/>
  <c r="H24" i="2"/>
  <c r="J24" i="2"/>
  <c r="K24" i="2"/>
  <c r="L24" i="2"/>
  <c r="M24" i="2"/>
  <c r="P24" i="2"/>
  <c r="Q24" i="2"/>
  <c r="R24" i="2"/>
  <c r="S24" i="2"/>
  <c r="B25" i="2"/>
  <c r="C25" i="2"/>
  <c r="H25" i="2"/>
  <c r="J25" i="2"/>
  <c r="K25" i="2"/>
  <c r="L25" i="2"/>
  <c r="M25" i="2"/>
  <c r="P25" i="2"/>
  <c r="Q25" i="2"/>
  <c r="R25" i="2"/>
  <c r="S25" i="2"/>
  <c r="B26" i="2"/>
  <c r="C26" i="2"/>
  <c r="H26" i="2"/>
  <c r="J26" i="2"/>
  <c r="K26" i="2"/>
  <c r="L26" i="2"/>
  <c r="M26" i="2"/>
  <c r="P26" i="2"/>
  <c r="Q26" i="2"/>
  <c r="R26" i="2"/>
  <c r="S26" i="2"/>
  <c r="B27" i="2"/>
  <c r="C27" i="2"/>
  <c r="H27" i="2"/>
  <c r="J27" i="2"/>
  <c r="K27" i="2"/>
  <c r="L27" i="2"/>
  <c r="M27" i="2"/>
  <c r="P27" i="2"/>
  <c r="Q27" i="2"/>
  <c r="R27" i="2"/>
  <c r="S27" i="2"/>
  <c r="B28" i="2"/>
  <c r="C28" i="2"/>
  <c r="H28" i="2"/>
  <c r="J28" i="2"/>
  <c r="K28" i="2"/>
  <c r="L28" i="2"/>
  <c r="M28" i="2"/>
  <c r="P28" i="2"/>
  <c r="Q28" i="2"/>
  <c r="R28" i="2"/>
  <c r="S28" i="2"/>
  <c r="B29" i="2"/>
  <c r="C29" i="2"/>
  <c r="H29" i="2"/>
  <c r="J29" i="2"/>
  <c r="K29" i="2"/>
  <c r="L29" i="2"/>
  <c r="M29" i="2"/>
  <c r="P29" i="2"/>
  <c r="Q29" i="2"/>
  <c r="R29" i="2"/>
  <c r="S29" i="2"/>
  <c r="B30" i="2"/>
  <c r="C30" i="2"/>
  <c r="H30" i="2"/>
  <c r="J30" i="2"/>
  <c r="K30" i="2"/>
  <c r="L30" i="2"/>
  <c r="M30" i="2"/>
  <c r="P30" i="2"/>
  <c r="Q30" i="2"/>
  <c r="R30" i="2"/>
  <c r="S30" i="2"/>
  <c r="B31" i="2"/>
  <c r="C31" i="2"/>
  <c r="H31" i="2"/>
  <c r="J31" i="2"/>
  <c r="K31" i="2"/>
  <c r="L31" i="2"/>
  <c r="M31" i="2"/>
  <c r="P31" i="2"/>
  <c r="Q31" i="2"/>
  <c r="R31" i="2"/>
  <c r="S31" i="2"/>
  <c r="B32" i="2"/>
  <c r="C32" i="2"/>
  <c r="H32" i="2"/>
  <c r="J32" i="2"/>
  <c r="K32" i="2"/>
  <c r="L32" i="2"/>
  <c r="M32" i="2"/>
  <c r="P32" i="2"/>
  <c r="Q32" i="2"/>
  <c r="R32" i="2"/>
  <c r="S32" i="2"/>
  <c r="B33" i="2"/>
  <c r="C33" i="2"/>
  <c r="H33" i="2"/>
  <c r="J33" i="2"/>
  <c r="K33" i="2"/>
  <c r="L33" i="2"/>
  <c r="M33" i="2"/>
  <c r="P33" i="2"/>
  <c r="Q33" i="2"/>
  <c r="R33" i="2"/>
  <c r="S33" i="2"/>
  <c r="B34" i="2"/>
  <c r="C34" i="2"/>
  <c r="H34" i="2"/>
  <c r="J34" i="2"/>
  <c r="K34" i="2"/>
  <c r="L34" i="2"/>
  <c r="M34" i="2"/>
  <c r="P34" i="2"/>
  <c r="Q34" i="2"/>
  <c r="R34" i="2"/>
  <c r="S34" i="2"/>
  <c r="B35" i="2"/>
  <c r="C35" i="2"/>
  <c r="H35" i="2"/>
  <c r="J35" i="2"/>
  <c r="K35" i="2"/>
  <c r="L35" i="2"/>
  <c r="M35" i="2"/>
  <c r="P35" i="2"/>
  <c r="Q35" i="2"/>
  <c r="R35" i="2"/>
  <c r="S35" i="2"/>
  <c r="B36" i="2"/>
  <c r="C36" i="2"/>
  <c r="H36" i="2"/>
  <c r="J36" i="2"/>
  <c r="K36" i="2"/>
  <c r="L36" i="2"/>
  <c r="M36" i="2"/>
  <c r="P36" i="2"/>
  <c r="Q36" i="2"/>
  <c r="R36" i="2"/>
  <c r="S36" i="2"/>
  <c r="B37" i="2"/>
  <c r="C37" i="2"/>
  <c r="H37" i="2"/>
  <c r="J37" i="2"/>
  <c r="K37" i="2"/>
  <c r="L37" i="2"/>
  <c r="M37" i="2"/>
  <c r="P37" i="2"/>
  <c r="Q37" i="2"/>
  <c r="R37" i="2"/>
  <c r="S37" i="2"/>
  <c r="B38" i="2"/>
  <c r="C38" i="2"/>
  <c r="H38" i="2"/>
  <c r="J38" i="2"/>
  <c r="K38" i="2"/>
  <c r="L38" i="2"/>
  <c r="M38" i="2"/>
  <c r="P38" i="2"/>
  <c r="Q38" i="2"/>
  <c r="R38" i="2"/>
  <c r="S38" i="2"/>
  <c r="B39" i="2"/>
  <c r="C39" i="2"/>
  <c r="H39" i="2"/>
  <c r="J39" i="2"/>
  <c r="K39" i="2"/>
  <c r="L39" i="2"/>
  <c r="M39" i="2"/>
  <c r="P39" i="2"/>
  <c r="Q39" i="2"/>
  <c r="R39" i="2"/>
  <c r="S39" i="2"/>
  <c r="B40" i="2"/>
  <c r="C40" i="2"/>
  <c r="H40" i="2"/>
  <c r="J40" i="2"/>
  <c r="K40" i="2"/>
  <c r="L40" i="2"/>
  <c r="M40" i="2"/>
  <c r="P40" i="2"/>
  <c r="Q40" i="2"/>
  <c r="R40" i="2"/>
  <c r="S40" i="2"/>
  <c r="B41" i="2"/>
  <c r="C41" i="2"/>
  <c r="H41" i="2"/>
  <c r="J41" i="2"/>
  <c r="K41" i="2"/>
  <c r="L41" i="2"/>
  <c r="M41" i="2"/>
  <c r="P41" i="2"/>
  <c r="Q41" i="2"/>
  <c r="R41" i="2"/>
  <c r="S41" i="2"/>
  <c r="B42" i="2"/>
  <c r="C42" i="2"/>
  <c r="H42" i="2"/>
  <c r="J42" i="2"/>
  <c r="K42" i="2"/>
  <c r="L42" i="2"/>
  <c r="M42" i="2"/>
  <c r="P42" i="2"/>
  <c r="Q42" i="2"/>
  <c r="R42" i="2"/>
  <c r="S42" i="2"/>
  <c r="B43" i="2"/>
  <c r="C43" i="2"/>
  <c r="H43" i="2"/>
  <c r="J43" i="2"/>
  <c r="K43" i="2"/>
  <c r="L43" i="2"/>
  <c r="M43" i="2"/>
  <c r="P43" i="2"/>
  <c r="Q43" i="2"/>
  <c r="R43" i="2"/>
  <c r="S43" i="2"/>
  <c r="B44" i="2"/>
  <c r="C44" i="2"/>
  <c r="H44" i="2"/>
  <c r="J44" i="2"/>
  <c r="K44" i="2"/>
  <c r="L44" i="2"/>
  <c r="M44" i="2"/>
  <c r="P44" i="2"/>
  <c r="Q44" i="2"/>
  <c r="R44" i="2"/>
  <c r="S44" i="2"/>
  <c r="B45" i="2"/>
  <c r="C45" i="2"/>
  <c r="H45" i="2"/>
  <c r="J45" i="2"/>
  <c r="K45" i="2"/>
  <c r="L45" i="2"/>
  <c r="M45" i="2"/>
  <c r="P45" i="2"/>
  <c r="Q45" i="2"/>
  <c r="R45" i="2"/>
  <c r="S45" i="2"/>
  <c r="B46" i="2"/>
  <c r="C46" i="2"/>
  <c r="H46" i="2"/>
  <c r="J46" i="2"/>
  <c r="K46" i="2"/>
  <c r="L46" i="2"/>
  <c r="M46" i="2"/>
  <c r="P46" i="2"/>
  <c r="Q46" i="2"/>
  <c r="R46" i="2"/>
  <c r="S46" i="2"/>
  <c r="B47" i="2"/>
  <c r="C47" i="2"/>
  <c r="H47" i="2"/>
  <c r="J47" i="2"/>
  <c r="K47" i="2"/>
  <c r="L47" i="2"/>
  <c r="M47" i="2"/>
  <c r="P47" i="2"/>
  <c r="Q47" i="2"/>
  <c r="R47" i="2"/>
  <c r="S47" i="2"/>
  <c r="B48" i="2"/>
  <c r="C48" i="2"/>
  <c r="H48" i="2"/>
  <c r="J48" i="2"/>
  <c r="K48" i="2"/>
  <c r="L48" i="2"/>
  <c r="M48" i="2"/>
  <c r="P48" i="2"/>
  <c r="Q48" i="2"/>
  <c r="R48" i="2"/>
  <c r="S48" i="2"/>
  <c r="B49" i="2"/>
  <c r="C49" i="2"/>
  <c r="H49" i="2"/>
  <c r="J49" i="2"/>
  <c r="K49" i="2"/>
  <c r="L49" i="2"/>
  <c r="M49" i="2"/>
  <c r="P49" i="2"/>
  <c r="Q49" i="2"/>
  <c r="R49" i="2"/>
  <c r="S49" i="2"/>
  <c r="B50" i="2"/>
  <c r="C50" i="2"/>
  <c r="H50" i="2"/>
  <c r="J50" i="2"/>
  <c r="K50" i="2"/>
  <c r="L50" i="2"/>
  <c r="M50" i="2"/>
  <c r="P50" i="2"/>
  <c r="Q50" i="2"/>
  <c r="R50" i="2"/>
  <c r="S50" i="2"/>
  <c r="B51" i="2"/>
  <c r="C51" i="2"/>
  <c r="H51" i="2"/>
  <c r="J51" i="2"/>
  <c r="K51" i="2"/>
  <c r="L51" i="2"/>
  <c r="M51" i="2"/>
  <c r="P51" i="2"/>
  <c r="Q51" i="2"/>
  <c r="R51" i="2"/>
  <c r="S51" i="2"/>
  <c r="B52" i="2"/>
  <c r="C52" i="2"/>
  <c r="H52" i="2"/>
  <c r="J52" i="2"/>
  <c r="K52" i="2"/>
  <c r="L52" i="2"/>
  <c r="M52" i="2"/>
  <c r="P52" i="2"/>
  <c r="Q52" i="2"/>
  <c r="R52" i="2"/>
  <c r="S52" i="2"/>
  <c r="B53" i="2"/>
  <c r="C53" i="2"/>
  <c r="H53" i="2"/>
  <c r="J53" i="2"/>
  <c r="K53" i="2"/>
  <c r="L53" i="2"/>
  <c r="M53" i="2"/>
  <c r="P53" i="2"/>
  <c r="Q53" i="2"/>
  <c r="R53" i="2"/>
  <c r="S53" i="2"/>
  <c r="B54" i="2"/>
  <c r="C54" i="2"/>
  <c r="H54" i="2"/>
  <c r="J54" i="2"/>
  <c r="K54" i="2"/>
  <c r="L54" i="2"/>
  <c r="M54" i="2"/>
  <c r="P54" i="2"/>
  <c r="Q54" i="2"/>
  <c r="R54" i="2"/>
  <c r="S54" i="2"/>
  <c r="B55" i="2"/>
  <c r="C55" i="2"/>
  <c r="H55" i="2"/>
  <c r="J55" i="2"/>
  <c r="K55" i="2"/>
  <c r="L55" i="2"/>
  <c r="M55" i="2"/>
  <c r="P55" i="2"/>
  <c r="Q55" i="2"/>
  <c r="R55" i="2"/>
  <c r="S55" i="2"/>
  <c r="B56" i="2"/>
  <c r="C56" i="2"/>
  <c r="H56" i="2"/>
  <c r="J56" i="2"/>
  <c r="K56" i="2"/>
  <c r="L56" i="2"/>
  <c r="M56" i="2"/>
  <c r="P56" i="2"/>
  <c r="Q56" i="2"/>
  <c r="R56" i="2"/>
  <c r="S56" i="2"/>
  <c r="B57" i="2"/>
  <c r="C57" i="2"/>
  <c r="H57" i="2"/>
  <c r="J57" i="2"/>
  <c r="K57" i="2"/>
  <c r="L57" i="2"/>
  <c r="M57" i="2"/>
  <c r="P57" i="2"/>
  <c r="Q57" i="2"/>
  <c r="R57" i="2"/>
  <c r="S57" i="2"/>
  <c r="B58" i="2"/>
  <c r="C58" i="2"/>
  <c r="H58" i="2"/>
  <c r="J58" i="2"/>
  <c r="K58" i="2"/>
  <c r="L58" i="2"/>
  <c r="M58" i="2"/>
  <c r="P58" i="2"/>
  <c r="Q58" i="2"/>
  <c r="R58" i="2"/>
  <c r="S58" i="2"/>
  <c r="B59" i="2"/>
  <c r="C59" i="2"/>
  <c r="H59" i="2"/>
  <c r="J59" i="2"/>
  <c r="K59" i="2"/>
  <c r="L59" i="2"/>
  <c r="M59" i="2"/>
  <c r="P59" i="2"/>
  <c r="Q59" i="2"/>
  <c r="R59" i="2"/>
  <c r="S59" i="2"/>
  <c r="B60" i="2"/>
  <c r="C60" i="2"/>
  <c r="H60" i="2"/>
  <c r="J60" i="2"/>
  <c r="K60" i="2"/>
  <c r="L60" i="2"/>
  <c r="M60" i="2"/>
  <c r="P60" i="2"/>
  <c r="Q60" i="2"/>
  <c r="R60" i="2"/>
  <c r="S60" i="2"/>
  <c r="B61" i="2"/>
  <c r="C61" i="2"/>
  <c r="H61" i="2"/>
  <c r="J61" i="2"/>
  <c r="K61" i="2"/>
  <c r="L61" i="2"/>
  <c r="M61" i="2"/>
  <c r="P61" i="2"/>
  <c r="Q61" i="2"/>
  <c r="R61" i="2"/>
  <c r="S61" i="2"/>
  <c r="B62" i="2"/>
  <c r="C62" i="2"/>
  <c r="H62" i="2"/>
  <c r="J62" i="2"/>
  <c r="K62" i="2"/>
  <c r="L62" i="2"/>
  <c r="M62" i="2"/>
  <c r="P62" i="2"/>
  <c r="Q62" i="2"/>
  <c r="R62" i="2"/>
  <c r="S62" i="2"/>
  <c r="B63" i="2"/>
  <c r="C63" i="2"/>
  <c r="H63" i="2"/>
  <c r="J63" i="2"/>
  <c r="K63" i="2"/>
  <c r="L63" i="2"/>
  <c r="M63" i="2"/>
  <c r="P63" i="2"/>
  <c r="Q63" i="2"/>
  <c r="R63" i="2"/>
  <c r="S63" i="2"/>
  <c r="B64" i="2"/>
  <c r="C64" i="2"/>
  <c r="H64" i="2"/>
  <c r="J64" i="2"/>
  <c r="K64" i="2"/>
  <c r="L64" i="2"/>
  <c r="M64" i="2"/>
  <c r="P64" i="2"/>
  <c r="Q64" i="2"/>
  <c r="R64" i="2"/>
  <c r="S64" i="2"/>
  <c r="B65" i="2"/>
  <c r="C65" i="2"/>
  <c r="H65" i="2"/>
  <c r="J65" i="2"/>
  <c r="K65" i="2"/>
  <c r="L65" i="2"/>
  <c r="M65" i="2"/>
  <c r="P65" i="2"/>
  <c r="Q65" i="2"/>
  <c r="R65" i="2"/>
  <c r="S65" i="2"/>
  <c r="B66" i="2"/>
  <c r="C66" i="2"/>
  <c r="H66" i="2"/>
  <c r="J66" i="2"/>
  <c r="K66" i="2"/>
  <c r="L66" i="2"/>
  <c r="M66" i="2"/>
  <c r="P66" i="2"/>
  <c r="Q66" i="2"/>
  <c r="R66" i="2"/>
  <c r="S66" i="2"/>
  <c r="B67" i="2"/>
  <c r="C67" i="2"/>
  <c r="H67" i="2"/>
  <c r="J67" i="2"/>
  <c r="K67" i="2"/>
  <c r="L67" i="2"/>
  <c r="M67" i="2"/>
  <c r="P67" i="2"/>
  <c r="Q67" i="2"/>
  <c r="R67" i="2"/>
  <c r="S67" i="2"/>
  <c r="B68" i="2"/>
  <c r="C68" i="2"/>
  <c r="H68" i="2"/>
  <c r="J68" i="2"/>
  <c r="K68" i="2"/>
  <c r="L68" i="2"/>
  <c r="M68" i="2"/>
  <c r="P68" i="2"/>
  <c r="Q68" i="2"/>
  <c r="R68" i="2"/>
  <c r="S68" i="2"/>
  <c r="B69" i="2"/>
  <c r="C69" i="2"/>
  <c r="H69" i="2"/>
  <c r="J69" i="2"/>
  <c r="K69" i="2"/>
  <c r="L69" i="2"/>
  <c r="M69" i="2"/>
  <c r="P69" i="2"/>
  <c r="Q69" i="2"/>
  <c r="R69" i="2"/>
  <c r="S69" i="2"/>
  <c r="B70" i="2"/>
  <c r="C70" i="2"/>
  <c r="H70" i="2"/>
  <c r="J70" i="2"/>
  <c r="K70" i="2"/>
  <c r="L70" i="2"/>
  <c r="M70" i="2"/>
  <c r="P70" i="2"/>
  <c r="Q70" i="2"/>
  <c r="R70" i="2"/>
  <c r="S70" i="2"/>
  <c r="B71" i="2"/>
  <c r="C71" i="2"/>
  <c r="H71" i="2"/>
  <c r="J71" i="2"/>
  <c r="K71" i="2"/>
  <c r="L71" i="2"/>
  <c r="M71" i="2"/>
  <c r="P71" i="2"/>
  <c r="Q71" i="2"/>
  <c r="R71" i="2"/>
  <c r="S71" i="2"/>
  <c r="B72" i="2"/>
  <c r="C72" i="2"/>
  <c r="H72" i="2"/>
  <c r="J72" i="2"/>
  <c r="K72" i="2"/>
  <c r="L72" i="2"/>
  <c r="M72" i="2"/>
  <c r="P72" i="2"/>
  <c r="Q72" i="2"/>
  <c r="R72" i="2"/>
  <c r="S72" i="2"/>
  <c r="B73" i="2"/>
  <c r="C73" i="2"/>
  <c r="H73" i="2"/>
  <c r="J73" i="2"/>
  <c r="K73" i="2"/>
  <c r="L73" i="2"/>
  <c r="M73" i="2"/>
  <c r="P73" i="2"/>
  <c r="Q73" i="2"/>
  <c r="R73" i="2"/>
  <c r="S73" i="2"/>
  <c r="B74" i="2"/>
  <c r="C74" i="2"/>
  <c r="H74" i="2"/>
  <c r="J74" i="2"/>
  <c r="K74" i="2"/>
  <c r="L74" i="2"/>
  <c r="M74" i="2"/>
  <c r="P74" i="2"/>
  <c r="Q74" i="2"/>
  <c r="R74" i="2"/>
  <c r="S74" i="2"/>
  <c r="B75" i="2"/>
  <c r="C75" i="2"/>
  <c r="H75" i="2"/>
  <c r="J75" i="2"/>
  <c r="K75" i="2"/>
  <c r="L75" i="2"/>
  <c r="M75" i="2"/>
  <c r="P75" i="2"/>
  <c r="Q75" i="2"/>
  <c r="R75" i="2"/>
  <c r="S75" i="2"/>
  <c r="B76" i="2"/>
  <c r="C76" i="2"/>
  <c r="H76" i="2"/>
  <c r="J76" i="2"/>
  <c r="K76" i="2"/>
  <c r="L76" i="2"/>
  <c r="M76" i="2"/>
  <c r="P76" i="2"/>
  <c r="Q76" i="2"/>
  <c r="R76" i="2"/>
  <c r="S76" i="2"/>
  <c r="B77" i="2"/>
  <c r="C77" i="2"/>
  <c r="H77" i="2"/>
  <c r="J77" i="2"/>
  <c r="K77" i="2"/>
  <c r="L77" i="2"/>
  <c r="M77" i="2"/>
  <c r="P77" i="2"/>
  <c r="Q77" i="2"/>
  <c r="R77" i="2"/>
  <c r="S77" i="2"/>
  <c r="B78" i="2"/>
  <c r="C78" i="2"/>
  <c r="H78" i="2"/>
  <c r="J78" i="2"/>
  <c r="K78" i="2"/>
  <c r="L78" i="2"/>
  <c r="M78" i="2"/>
  <c r="P78" i="2"/>
  <c r="Q78" i="2"/>
  <c r="R78" i="2"/>
  <c r="S78" i="2"/>
  <c r="B79" i="2"/>
  <c r="C79" i="2"/>
  <c r="H79" i="2"/>
  <c r="J79" i="2"/>
  <c r="K79" i="2"/>
  <c r="L79" i="2"/>
  <c r="M79" i="2"/>
  <c r="P79" i="2"/>
  <c r="Q79" i="2"/>
  <c r="R79" i="2"/>
  <c r="S79" i="2"/>
  <c r="B80" i="2"/>
  <c r="C80" i="2"/>
  <c r="H80" i="2"/>
  <c r="J80" i="2"/>
  <c r="K80" i="2"/>
  <c r="L80" i="2"/>
  <c r="M80" i="2"/>
  <c r="P80" i="2"/>
  <c r="Q80" i="2"/>
  <c r="R80" i="2"/>
  <c r="S80" i="2"/>
  <c r="B81" i="2"/>
  <c r="C81" i="2"/>
  <c r="H81" i="2"/>
  <c r="J81" i="2"/>
  <c r="K81" i="2"/>
  <c r="L81" i="2"/>
  <c r="M81" i="2"/>
  <c r="P81" i="2"/>
  <c r="Q81" i="2"/>
  <c r="R81" i="2"/>
  <c r="S81" i="2"/>
  <c r="B82" i="2"/>
  <c r="C82" i="2"/>
  <c r="H82" i="2"/>
  <c r="J82" i="2"/>
  <c r="K82" i="2"/>
  <c r="L82" i="2"/>
  <c r="M82" i="2"/>
  <c r="P82" i="2"/>
  <c r="Q82" i="2"/>
  <c r="R82" i="2"/>
  <c r="S82" i="2"/>
  <c r="B83" i="2"/>
  <c r="C83" i="2"/>
  <c r="H83" i="2"/>
  <c r="J83" i="2"/>
  <c r="K83" i="2"/>
  <c r="L83" i="2"/>
  <c r="M83" i="2"/>
  <c r="P83" i="2"/>
  <c r="Q83" i="2"/>
  <c r="R83" i="2"/>
  <c r="S83" i="2"/>
  <c r="B84" i="2"/>
  <c r="C84" i="2"/>
  <c r="H84" i="2"/>
  <c r="J84" i="2"/>
  <c r="K84" i="2"/>
  <c r="L84" i="2"/>
  <c r="M84" i="2"/>
  <c r="P84" i="2"/>
  <c r="Q84" i="2"/>
  <c r="R84" i="2"/>
  <c r="S84" i="2"/>
  <c r="B85" i="2"/>
  <c r="C85" i="2"/>
  <c r="H85" i="2"/>
  <c r="J85" i="2"/>
  <c r="K85" i="2"/>
  <c r="L85" i="2"/>
  <c r="M85" i="2"/>
  <c r="P85" i="2"/>
  <c r="Q85" i="2"/>
  <c r="R85" i="2"/>
  <c r="S85" i="2"/>
  <c r="B86" i="2"/>
  <c r="C86" i="2"/>
  <c r="H86" i="2"/>
  <c r="J86" i="2"/>
  <c r="K86" i="2"/>
  <c r="L86" i="2"/>
  <c r="M86" i="2"/>
  <c r="P86" i="2"/>
  <c r="Q86" i="2"/>
  <c r="R86" i="2"/>
  <c r="S86" i="2"/>
  <c r="B87" i="2"/>
  <c r="C87" i="2"/>
  <c r="H87" i="2"/>
  <c r="J87" i="2"/>
  <c r="K87" i="2"/>
  <c r="L87" i="2"/>
  <c r="M87" i="2"/>
  <c r="P87" i="2"/>
  <c r="Q87" i="2"/>
  <c r="R87" i="2"/>
  <c r="S87" i="2"/>
  <c r="B88" i="2"/>
  <c r="C88" i="2"/>
  <c r="H88" i="2"/>
  <c r="J88" i="2"/>
  <c r="K88" i="2"/>
  <c r="L88" i="2"/>
  <c r="M88" i="2"/>
  <c r="P88" i="2"/>
  <c r="Q88" i="2"/>
  <c r="R88" i="2"/>
  <c r="S88" i="2"/>
  <c r="B89" i="2"/>
  <c r="C89" i="2"/>
  <c r="H89" i="2"/>
  <c r="J89" i="2"/>
  <c r="K89" i="2"/>
  <c r="L89" i="2"/>
  <c r="M89" i="2"/>
  <c r="P89" i="2"/>
  <c r="Q89" i="2"/>
  <c r="R89" i="2"/>
  <c r="S89" i="2"/>
  <c r="B90" i="2"/>
  <c r="C90" i="2"/>
  <c r="H90" i="2"/>
  <c r="J90" i="2"/>
  <c r="K90" i="2"/>
  <c r="L90" i="2"/>
  <c r="M90" i="2"/>
  <c r="P90" i="2"/>
  <c r="Q90" i="2"/>
  <c r="R90" i="2"/>
  <c r="S90" i="2"/>
  <c r="B91" i="2"/>
  <c r="C91" i="2"/>
  <c r="H91" i="2"/>
  <c r="J91" i="2"/>
  <c r="K91" i="2"/>
  <c r="L91" i="2"/>
  <c r="M91" i="2"/>
  <c r="P91" i="2"/>
  <c r="Q91" i="2"/>
  <c r="R91" i="2"/>
  <c r="S91" i="2"/>
  <c r="B92" i="2"/>
  <c r="C92" i="2"/>
  <c r="H92" i="2"/>
  <c r="J92" i="2"/>
  <c r="K92" i="2"/>
  <c r="L92" i="2"/>
  <c r="M92" i="2"/>
  <c r="P92" i="2"/>
  <c r="Q92" i="2"/>
  <c r="R92" i="2"/>
  <c r="S92" i="2"/>
  <c r="B93" i="2"/>
  <c r="C93" i="2"/>
  <c r="H93" i="2"/>
  <c r="J93" i="2"/>
  <c r="K93" i="2"/>
  <c r="L93" i="2"/>
  <c r="M93" i="2"/>
  <c r="P93" i="2"/>
  <c r="Q93" i="2"/>
  <c r="R93" i="2"/>
  <c r="S93" i="2"/>
  <c r="B94" i="2"/>
  <c r="C94" i="2"/>
  <c r="H94" i="2"/>
  <c r="J94" i="2"/>
  <c r="K94" i="2"/>
  <c r="L94" i="2"/>
  <c r="M94" i="2"/>
  <c r="P94" i="2"/>
  <c r="Q94" i="2"/>
  <c r="R94" i="2"/>
  <c r="S94" i="2"/>
  <c r="B95" i="2"/>
  <c r="C95" i="2"/>
  <c r="H95" i="2"/>
  <c r="J95" i="2"/>
  <c r="K95" i="2"/>
  <c r="L95" i="2"/>
  <c r="M95" i="2"/>
  <c r="P95" i="2"/>
  <c r="Q95" i="2"/>
  <c r="R95" i="2"/>
  <c r="S95" i="2"/>
  <c r="B96" i="2"/>
  <c r="C96" i="2"/>
  <c r="H96" i="2"/>
  <c r="J96" i="2"/>
  <c r="K96" i="2"/>
  <c r="L96" i="2"/>
  <c r="M96" i="2"/>
  <c r="P96" i="2"/>
  <c r="Q96" i="2"/>
  <c r="R96" i="2"/>
  <c r="S96" i="2"/>
  <c r="B97" i="2"/>
  <c r="C97" i="2"/>
  <c r="H97" i="2"/>
  <c r="J97" i="2"/>
  <c r="K97" i="2"/>
  <c r="L97" i="2"/>
  <c r="M97" i="2"/>
  <c r="P97" i="2"/>
  <c r="Q97" i="2"/>
  <c r="R97" i="2"/>
  <c r="S97" i="2"/>
  <c r="B98" i="2"/>
  <c r="C98" i="2"/>
  <c r="H98" i="2"/>
  <c r="J98" i="2"/>
  <c r="K98" i="2"/>
  <c r="L98" i="2"/>
  <c r="M98" i="2"/>
  <c r="P98" i="2"/>
  <c r="Q98" i="2"/>
  <c r="R98" i="2"/>
  <c r="S98" i="2"/>
  <c r="B99" i="2"/>
  <c r="C99" i="2"/>
  <c r="H99" i="2"/>
  <c r="J99" i="2"/>
  <c r="K99" i="2"/>
  <c r="L99" i="2"/>
  <c r="M99" i="2"/>
  <c r="P99" i="2"/>
  <c r="Q99" i="2"/>
  <c r="R99" i="2"/>
  <c r="S99" i="2"/>
  <c r="B100" i="2"/>
  <c r="C100" i="2"/>
  <c r="H100" i="2"/>
  <c r="J100" i="2"/>
  <c r="K100" i="2"/>
  <c r="L100" i="2"/>
  <c r="M100" i="2"/>
  <c r="P100" i="2"/>
  <c r="Q100" i="2"/>
  <c r="R100" i="2"/>
  <c r="S100" i="2"/>
  <c r="B101" i="2"/>
  <c r="C101" i="2"/>
  <c r="H101" i="2"/>
  <c r="J101" i="2"/>
  <c r="K101" i="2"/>
  <c r="L101" i="2"/>
  <c r="M101" i="2"/>
  <c r="P101" i="2"/>
  <c r="Q101" i="2"/>
  <c r="R101" i="2"/>
  <c r="S101" i="2"/>
  <c r="B102" i="2"/>
  <c r="C102" i="2"/>
  <c r="H102" i="2"/>
  <c r="J102" i="2"/>
  <c r="K102" i="2"/>
  <c r="L102" i="2"/>
  <c r="M102" i="2"/>
  <c r="P102" i="2"/>
  <c r="Q102" i="2"/>
  <c r="R102" i="2"/>
  <c r="S102" i="2"/>
  <c r="B103" i="2"/>
  <c r="C103" i="2"/>
  <c r="H103" i="2"/>
  <c r="J103" i="2"/>
  <c r="K103" i="2"/>
  <c r="L103" i="2"/>
  <c r="M103" i="2"/>
  <c r="P103" i="2"/>
  <c r="Q103" i="2"/>
  <c r="R103" i="2"/>
  <c r="S103" i="2"/>
  <c r="B104" i="2"/>
  <c r="C104" i="2"/>
  <c r="H104" i="2"/>
  <c r="J104" i="2"/>
  <c r="K104" i="2"/>
  <c r="L104" i="2"/>
  <c r="M104" i="2"/>
  <c r="P104" i="2"/>
  <c r="Q104" i="2"/>
  <c r="R104" i="2"/>
  <c r="S104" i="2"/>
  <c r="B105" i="2"/>
  <c r="C105" i="2"/>
  <c r="H105" i="2"/>
  <c r="J105" i="2"/>
  <c r="K105" i="2"/>
  <c r="L105" i="2"/>
  <c r="M105" i="2"/>
  <c r="P105" i="2"/>
  <c r="Q105" i="2"/>
  <c r="R105" i="2"/>
  <c r="S105" i="2"/>
  <c r="B106" i="2"/>
  <c r="C106" i="2"/>
  <c r="H106" i="2"/>
  <c r="J106" i="2"/>
  <c r="K106" i="2"/>
  <c r="L106" i="2"/>
  <c r="M106" i="2"/>
  <c r="P106" i="2"/>
  <c r="Q106" i="2"/>
  <c r="R106" i="2"/>
  <c r="S106" i="2"/>
  <c r="B107" i="2"/>
  <c r="C107" i="2"/>
  <c r="H107" i="2"/>
  <c r="J107" i="2"/>
  <c r="K107" i="2"/>
  <c r="L107" i="2"/>
  <c r="M107" i="2"/>
  <c r="P107" i="2"/>
  <c r="Q107" i="2"/>
  <c r="R107" i="2"/>
  <c r="S107" i="2"/>
  <c r="B108" i="2"/>
  <c r="C108" i="2"/>
  <c r="H108" i="2"/>
  <c r="J108" i="2"/>
  <c r="K108" i="2"/>
  <c r="L108" i="2"/>
  <c r="M108" i="2"/>
  <c r="P108" i="2"/>
  <c r="Q108" i="2"/>
  <c r="R108" i="2"/>
  <c r="S108" i="2"/>
  <c r="B109" i="2"/>
  <c r="C109" i="2"/>
  <c r="H109" i="2"/>
  <c r="J109" i="2"/>
  <c r="K109" i="2"/>
  <c r="L109" i="2"/>
  <c r="M109" i="2"/>
  <c r="P109" i="2"/>
  <c r="Q109" i="2"/>
  <c r="R109" i="2"/>
  <c r="S109" i="2"/>
  <c r="B110" i="2"/>
  <c r="C110" i="2"/>
  <c r="H110" i="2"/>
  <c r="J110" i="2"/>
  <c r="K110" i="2"/>
  <c r="L110" i="2"/>
  <c r="M110" i="2"/>
  <c r="P110" i="2"/>
  <c r="Q110" i="2"/>
  <c r="R110" i="2"/>
  <c r="S110" i="2"/>
  <c r="B111" i="2"/>
  <c r="C111" i="2"/>
  <c r="H111" i="2"/>
  <c r="J111" i="2"/>
  <c r="K111" i="2"/>
  <c r="L111" i="2"/>
  <c r="M111" i="2"/>
  <c r="P111" i="2"/>
  <c r="Q111" i="2"/>
  <c r="R111" i="2"/>
  <c r="S111" i="2"/>
  <c r="B112" i="2"/>
  <c r="C112" i="2"/>
  <c r="H112" i="2"/>
  <c r="J112" i="2"/>
  <c r="K112" i="2"/>
  <c r="L112" i="2"/>
  <c r="M112" i="2"/>
  <c r="P112" i="2"/>
  <c r="Q112" i="2"/>
  <c r="R112" i="2"/>
  <c r="S112" i="2"/>
  <c r="B113" i="2"/>
  <c r="C113" i="2"/>
  <c r="H113" i="2"/>
  <c r="J113" i="2"/>
  <c r="K113" i="2"/>
  <c r="L113" i="2"/>
  <c r="M113" i="2"/>
  <c r="P113" i="2"/>
  <c r="Q113" i="2"/>
  <c r="R113" i="2"/>
  <c r="S113" i="2"/>
  <c r="B114" i="2"/>
  <c r="C114" i="2"/>
  <c r="H114" i="2"/>
  <c r="J114" i="2"/>
  <c r="K114" i="2"/>
  <c r="L114" i="2"/>
  <c r="M114" i="2"/>
  <c r="P114" i="2"/>
  <c r="Q114" i="2"/>
  <c r="R114" i="2"/>
  <c r="S114" i="2"/>
  <c r="B115" i="2"/>
  <c r="C115" i="2"/>
  <c r="H115" i="2"/>
  <c r="J115" i="2"/>
  <c r="K115" i="2"/>
  <c r="L115" i="2"/>
  <c r="M115" i="2"/>
  <c r="P115" i="2"/>
  <c r="Q115" i="2"/>
  <c r="R115" i="2"/>
  <c r="S115" i="2"/>
  <c r="B116" i="2"/>
  <c r="C116" i="2"/>
  <c r="H116" i="2"/>
  <c r="J116" i="2"/>
  <c r="K116" i="2"/>
  <c r="L116" i="2"/>
  <c r="M116" i="2"/>
  <c r="P116" i="2"/>
  <c r="Q116" i="2"/>
  <c r="R116" i="2"/>
  <c r="S116" i="2"/>
  <c r="B117" i="2"/>
  <c r="C117" i="2"/>
  <c r="H117" i="2"/>
  <c r="J117" i="2"/>
  <c r="K117" i="2"/>
  <c r="L117" i="2"/>
  <c r="M117" i="2"/>
  <c r="P117" i="2"/>
  <c r="Q117" i="2"/>
  <c r="R117" i="2"/>
  <c r="S117" i="2"/>
  <c r="B118" i="2"/>
  <c r="C118" i="2"/>
  <c r="H118" i="2"/>
  <c r="J118" i="2"/>
  <c r="K118" i="2"/>
  <c r="L118" i="2"/>
  <c r="M118" i="2"/>
  <c r="P118" i="2"/>
  <c r="Q118" i="2"/>
  <c r="R118" i="2"/>
  <c r="S118" i="2"/>
  <c r="B119" i="2"/>
  <c r="C119" i="2"/>
  <c r="H119" i="2"/>
  <c r="J119" i="2"/>
  <c r="K119" i="2"/>
  <c r="L119" i="2"/>
  <c r="M119" i="2"/>
  <c r="P119" i="2"/>
  <c r="Q119" i="2"/>
  <c r="R119" i="2"/>
  <c r="S119" i="2"/>
  <c r="B120" i="2"/>
  <c r="C120" i="2"/>
  <c r="H120" i="2"/>
  <c r="J120" i="2"/>
  <c r="K120" i="2"/>
  <c r="L120" i="2"/>
  <c r="M120" i="2"/>
  <c r="P120" i="2"/>
  <c r="Q120" i="2"/>
  <c r="R120" i="2"/>
  <c r="S120" i="2"/>
  <c r="B121" i="2"/>
  <c r="C121" i="2"/>
  <c r="H121" i="2"/>
  <c r="J121" i="2"/>
  <c r="K121" i="2"/>
  <c r="L121" i="2"/>
  <c r="M121" i="2"/>
  <c r="P121" i="2"/>
  <c r="Q121" i="2"/>
  <c r="R121" i="2"/>
  <c r="S121" i="2"/>
  <c r="B122" i="2"/>
  <c r="C122" i="2"/>
  <c r="H122" i="2"/>
  <c r="J122" i="2"/>
  <c r="K122" i="2"/>
  <c r="L122" i="2"/>
  <c r="M122" i="2"/>
  <c r="P122" i="2"/>
  <c r="Q122" i="2"/>
  <c r="R122" i="2"/>
  <c r="S122" i="2"/>
  <c r="B123" i="2"/>
  <c r="C123" i="2"/>
  <c r="H123" i="2"/>
  <c r="J123" i="2"/>
  <c r="K123" i="2"/>
  <c r="L123" i="2"/>
  <c r="M123" i="2"/>
  <c r="P123" i="2"/>
  <c r="Q123" i="2"/>
  <c r="R123" i="2"/>
  <c r="S123" i="2"/>
  <c r="B124" i="2"/>
  <c r="C124" i="2"/>
  <c r="H124" i="2"/>
  <c r="J124" i="2"/>
  <c r="K124" i="2"/>
  <c r="L124" i="2"/>
  <c r="M124" i="2"/>
  <c r="P124" i="2"/>
  <c r="Q124" i="2"/>
  <c r="R124" i="2"/>
  <c r="S124" i="2"/>
  <c r="B125" i="2"/>
  <c r="C125" i="2"/>
  <c r="H125" i="2"/>
  <c r="J125" i="2"/>
  <c r="K125" i="2"/>
  <c r="L125" i="2"/>
  <c r="M125" i="2"/>
  <c r="P125" i="2"/>
  <c r="Q125" i="2"/>
  <c r="R125" i="2"/>
  <c r="S125" i="2"/>
  <c r="B126" i="2"/>
  <c r="C126" i="2"/>
  <c r="H126" i="2"/>
  <c r="J126" i="2"/>
  <c r="K126" i="2"/>
  <c r="L126" i="2"/>
  <c r="M126" i="2"/>
  <c r="P126" i="2"/>
  <c r="Q126" i="2"/>
  <c r="R126" i="2"/>
  <c r="S126" i="2"/>
  <c r="B127" i="2"/>
  <c r="C127" i="2"/>
  <c r="H127" i="2"/>
  <c r="J127" i="2"/>
  <c r="K127" i="2"/>
  <c r="L127" i="2"/>
  <c r="M127" i="2"/>
  <c r="P127" i="2"/>
  <c r="Q127" i="2"/>
  <c r="R127" i="2"/>
  <c r="S127" i="2"/>
  <c r="B128" i="2"/>
  <c r="C128" i="2"/>
  <c r="H128" i="2"/>
  <c r="J128" i="2"/>
  <c r="K128" i="2"/>
  <c r="L128" i="2"/>
  <c r="M128" i="2"/>
  <c r="P128" i="2"/>
  <c r="Q128" i="2"/>
  <c r="R128" i="2"/>
  <c r="S128" i="2"/>
  <c r="B129" i="2"/>
  <c r="C129" i="2"/>
  <c r="H129" i="2"/>
  <c r="J129" i="2"/>
  <c r="K129" i="2"/>
  <c r="L129" i="2"/>
  <c r="M129" i="2"/>
  <c r="P129" i="2"/>
  <c r="Q129" i="2"/>
  <c r="R129" i="2"/>
  <c r="S129" i="2"/>
  <c r="B130" i="2"/>
  <c r="C130" i="2"/>
  <c r="H130" i="2"/>
  <c r="J130" i="2"/>
  <c r="K130" i="2"/>
  <c r="L130" i="2"/>
  <c r="M130" i="2"/>
  <c r="P130" i="2"/>
  <c r="Q130" i="2"/>
  <c r="R130" i="2"/>
  <c r="S130" i="2"/>
  <c r="B131" i="2"/>
  <c r="C131" i="2"/>
  <c r="H131" i="2"/>
  <c r="J131" i="2"/>
  <c r="K131" i="2"/>
  <c r="L131" i="2"/>
  <c r="M131" i="2"/>
  <c r="P131" i="2"/>
  <c r="Q131" i="2"/>
  <c r="R131" i="2"/>
  <c r="S131" i="2"/>
  <c r="B132" i="2"/>
  <c r="C132" i="2"/>
  <c r="H132" i="2"/>
  <c r="J132" i="2"/>
  <c r="K132" i="2"/>
  <c r="L132" i="2"/>
  <c r="M132" i="2"/>
  <c r="P132" i="2"/>
  <c r="Q132" i="2"/>
  <c r="R132" i="2"/>
  <c r="S132" i="2"/>
  <c r="B133" i="2"/>
  <c r="C133" i="2"/>
  <c r="H133" i="2"/>
  <c r="J133" i="2"/>
  <c r="K133" i="2"/>
  <c r="L133" i="2"/>
  <c r="M133" i="2"/>
  <c r="P133" i="2"/>
  <c r="Q133" i="2"/>
  <c r="R133" i="2"/>
  <c r="S133" i="2"/>
  <c r="B134" i="2"/>
  <c r="C134" i="2"/>
  <c r="H134" i="2"/>
  <c r="J134" i="2"/>
  <c r="K134" i="2"/>
  <c r="L134" i="2"/>
  <c r="M134" i="2"/>
  <c r="P134" i="2"/>
  <c r="Q134" i="2"/>
  <c r="R134" i="2"/>
  <c r="S134" i="2"/>
  <c r="B135" i="2"/>
  <c r="C135" i="2"/>
  <c r="H135" i="2"/>
  <c r="J135" i="2"/>
  <c r="K135" i="2"/>
  <c r="L135" i="2"/>
  <c r="M135" i="2"/>
  <c r="P135" i="2"/>
  <c r="Q135" i="2"/>
  <c r="R135" i="2"/>
  <c r="S135" i="2"/>
  <c r="B136" i="2"/>
  <c r="C136" i="2"/>
  <c r="H136" i="2"/>
  <c r="J136" i="2"/>
  <c r="K136" i="2"/>
  <c r="L136" i="2"/>
  <c r="M136" i="2"/>
  <c r="P136" i="2"/>
  <c r="Q136" i="2"/>
  <c r="R136" i="2"/>
  <c r="S136" i="2"/>
  <c r="B137" i="2"/>
  <c r="C137" i="2"/>
  <c r="H137" i="2"/>
  <c r="J137" i="2"/>
  <c r="K137" i="2"/>
  <c r="L137" i="2"/>
  <c r="M137" i="2"/>
  <c r="P137" i="2"/>
  <c r="Q137" i="2"/>
  <c r="R137" i="2"/>
  <c r="S137" i="2"/>
  <c r="B138" i="2"/>
  <c r="C138" i="2"/>
  <c r="H138" i="2"/>
  <c r="J138" i="2"/>
  <c r="K138" i="2"/>
  <c r="L138" i="2"/>
  <c r="M138" i="2"/>
  <c r="P138" i="2"/>
  <c r="Q138" i="2"/>
  <c r="R138" i="2"/>
  <c r="S138" i="2"/>
  <c r="B139" i="2"/>
  <c r="C139" i="2"/>
  <c r="H139" i="2"/>
  <c r="J139" i="2"/>
  <c r="K139" i="2"/>
  <c r="L139" i="2"/>
  <c r="M139" i="2"/>
  <c r="P139" i="2"/>
  <c r="Q139" i="2"/>
  <c r="R139" i="2"/>
  <c r="S139" i="2"/>
  <c r="B140" i="2"/>
  <c r="C140" i="2"/>
  <c r="H140" i="2"/>
  <c r="J140" i="2"/>
  <c r="K140" i="2"/>
  <c r="L140" i="2"/>
  <c r="M140" i="2"/>
  <c r="P140" i="2"/>
  <c r="Q140" i="2"/>
  <c r="R140" i="2"/>
  <c r="S140" i="2"/>
  <c r="B141" i="2"/>
  <c r="C141" i="2"/>
  <c r="H141" i="2"/>
  <c r="J141" i="2"/>
  <c r="K141" i="2"/>
  <c r="L141" i="2"/>
  <c r="M141" i="2"/>
  <c r="P141" i="2"/>
  <c r="Q141" i="2"/>
  <c r="R141" i="2"/>
  <c r="S141" i="2"/>
  <c r="B142" i="2"/>
  <c r="C142" i="2"/>
  <c r="H142" i="2"/>
  <c r="J142" i="2"/>
  <c r="K142" i="2"/>
  <c r="L142" i="2"/>
  <c r="M142" i="2"/>
  <c r="P142" i="2"/>
  <c r="Q142" i="2"/>
  <c r="R142" i="2"/>
  <c r="S142" i="2"/>
  <c r="B143" i="2"/>
  <c r="C143" i="2"/>
  <c r="H143" i="2"/>
  <c r="J143" i="2"/>
  <c r="K143" i="2"/>
  <c r="L143" i="2"/>
  <c r="M143" i="2"/>
  <c r="P143" i="2"/>
  <c r="Q143" i="2"/>
  <c r="R143" i="2"/>
  <c r="S143" i="2"/>
  <c r="B144" i="2"/>
  <c r="C144" i="2"/>
  <c r="H144" i="2"/>
  <c r="J144" i="2"/>
  <c r="K144" i="2"/>
  <c r="L144" i="2"/>
  <c r="M144" i="2"/>
  <c r="P144" i="2"/>
  <c r="Q144" i="2"/>
  <c r="R144" i="2"/>
  <c r="S144" i="2"/>
  <c r="B145" i="2"/>
  <c r="C145" i="2"/>
  <c r="H145" i="2"/>
  <c r="J145" i="2"/>
  <c r="K145" i="2"/>
  <c r="L145" i="2"/>
  <c r="M145" i="2"/>
  <c r="P145" i="2"/>
  <c r="Q145" i="2"/>
  <c r="R145" i="2"/>
  <c r="S145" i="2"/>
  <c r="B146" i="2"/>
  <c r="C146" i="2"/>
  <c r="H146" i="2"/>
  <c r="J146" i="2"/>
  <c r="K146" i="2"/>
  <c r="L146" i="2"/>
  <c r="M146" i="2"/>
  <c r="P146" i="2"/>
  <c r="Q146" i="2"/>
  <c r="R146" i="2"/>
  <c r="S146" i="2"/>
  <c r="B147" i="2"/>
  <c r="C147" i="2"/>
  <c r="H147" i="2"/>
  <c r="J147" i="2"/>
  <c r="K147" i="2"/>
  <c r="L147" i="2"/>
  <c r="M147" i="2"/>
  <c r="P147" i="2"/>
  <c r="Q147" i="2"/>
  <c r="R147" i="2"/>
  <c r="S147" i="2"/>
  <c r="B148" i="2"/>
  <c r="C148" i="2"/>
  <c r="H148" i="2"/>
  <c r="J148" i="2"/>
  <c r="K148" i="2"/>
  <c r="L148" i="2"/>
  <c r="M148" i="2"/>
  <c r="P148" i="2"/>
  <c r="Q148" i="2"/>
  <c r="R148" i="2"/>
  <c r="S148" i="2"/>
  <c r="B149" i="2"/>
  <c r="C149" i="2"/>
  <c r="H149" i="2"/>
  <c r="J149" i="2"/>
  <c r="K149" i="2"/>
  <c r="L149" i="2"/>
  <c r="M149" i="2"/>
  <c r="P149" i="2"/>
  <c r="Q149" i="2"/>
  <c r="R149" i="2"/>
  <c r="S149" i="2"/>
  <c r="B150" i="2"/>
  <c r="C150" i="2"/>
  <c r="H150" i="2"/>
  <c r="J150" i="2"/>
  <c r="K150" i="2"/>
  <c r="L150" i="2"/>
  <c r="M150" i="2"/>
  <c r="P150" i="2"/>
  <c r="Q150" i="2"/>
  <c r="R150" i="2"/>
  <c r="S150" i="2"/>
  <c r="B151" i="2"/>
  <c r="C151" i="2"/>
  <c r="H151" i="2"/>
  <c r="J151" i="2"/>
  <c r="K151" i="2"/>
  <c r="L151" i="2"/>
  <c r="M151" i="2"/>
  <c r="P151" i="2"/>
  <c r="Q151" i="2"/>
  <c r="R151" i="2"/>
  <c r="S151" i="2"/>
  <c r="B152" i="2"/>
  <c r="C152" i="2"/>
  <c r="H152" i="2"/>
  <c r="J152" i="2"/>
  <c r="K152" i="2"/>
  <c r="L152" i="2"/>
  <c r="M152" i="2"/>
  <c r="P152" i="2"/>
  <c r="Q152" i="2"/>
  <c r="R152" i="2"/>
  <c r="S152" i="2"/>
  <c r="B153" i="2"/>
  <c r="C153" i="2"/>
  <c r="H153" i="2"/>
  <c r="J153" i="2"/>
  <c r="K153" i="2"/>
  <c r="L153" i="2"/>
  <c r="M153" i="2"/>
  <c r="P153" i="2"/>
  <c r="Q153" i="2"/>
  <c r="R153" i="2"/>
  <c r="S153" i="2"/>
  <c r="B154" i="2"/>
  <c r="C154" i="2"/>
  <c r="H154" i="2"/>
  <c r="J154" i="2"/>
  <c r="K154" i="2"/>
  <c r="L154" i="2"/>
  <c r="M154" i="2"/>
  <c r="P154" i="2"/>
  <c r="Q154" i="2"/>
  <c r="R154" i="2"/>
  <c r="S154" i="2"/>
  <c r="B155" i="2"/>
  <c r="C155" i="2"/>
  <c r="H155" i="2"/>
  <c r="J155" i="2"/>
  <c r="K155" i="2"/>
  <c r="L155" i="2"/>
  <c r="M155" i="2"/>
  <c r="P155" i="2"/>
  <c r="Q155" i="2"/>
  <c r="R155" i="2"/>
  <c r="S155" i="2"/>
  <c r="B156" i="2"/>
  <c r="C156" i="2"/>
  <c r="H156" i="2"/>
  <c r="J156" i="2"/>
  <c r="K156" i="2"/>
  <c r="L156" i="2"/>
  <c r="M156" i="2"/>
  <c r="P156" i="2"/>
  <c r="Q156" i="2"/>
  <c r="R156" i="2"/>
  <c r="S156" i="2"/>
  <c r="B157" i="2"/>
  <c r="C157" i="2"/>
  <c r="H157" i="2"/>
  <c r="J157" i="2"/>
  <c r="K157" i="2"/>
  <c r="L157" i="2"/>
  <c r="M157" i="2"/>
  <c r="P157" i="2"/>
  <c r="Q157" i="2"/>
  <c r="R157" i="2"/>
  <c r="S157" i="2"/>
  <c r="B158" i="2"/>
  <c r="C158" i="2"/>
  <c r="H158" i="2"/>
  <c r="J158" i="2"/>
  <c r="K158" i="2"/>
  <c r="L158" i="2"/>
  <c r="M158" i="2"/>
  <c r="P158" i="2"/>
  <c r="Q158" i="2"/>
  <c r="R158" i="2"/>
  <c r="S158" i="2"/>
  <c r="B159" i="2"/>
  <c r="C159" i="2"/>
  <c r="H159" i="2"/>
  <c r="J159" i="2"/>
  <c r="K159" i="2"/>
  <c r="L159" i="2"/>
  <c r="M159" i="2"/>
  <c r="P159" i="2"/>
  <c r="Q159" i="2"/>
  <c r="R159" i="2"/>
  <c r="S159" i="2"/>
  <c r="B160" i="2"/>
  <c r="C160" i="2"/>
  <c r="H160" i="2"/>
  <c r="J160" i="2"/>
  <c r="K160" i="2"/>
  <c r="L160" i="2"/>
  <c r="M160" i="2"/>
  <c r="P160" i="2"/>
  <c r="Q160" i="2"/>
  <c r="R160" i="2"/>
  <c r="S160" i="2"/>
  <c r="B161" i="2"/>
  <c r="C161" i="2"/>
  <c r="H161" i="2"/>
  <c r="J161" i="2"/>
  <c r="K161" i="2"/>
  <c r="L161" i="2"/>
  <c r="M161" i="2"/>
  <c r="P161" i="2"/>
  <c r="Q161" i="2"/>
  <c r="R161" i="2"/>
  <c r="S161" i="2"/>
  <c r="B162" i="2"/>
  <c r="C162" i="2"/>
  <c r="H162" i="2"/>
  <c r="J162" i="2"/>
  <c r="K162" i="2"/>
  <c r="L162" i="2"/>
  <c r="M162" i="2"/>
  <c r="P162" i="2"/>
  <c r="Q162" i="2"/>
  <c r="R162" i="2"/>
  <c r="S162" i="2"/>
  <c r="B163" i="2"/>
  <c r="C163" i="2"/>
  <c r="H163" i="2"/>
  <c r="J163" i="2"/>
  <c r="K163" i="2"/>
  <c r="L163" i="2"/>
  <c r="M163" i="2"/>
  <c r="P163" i="2"/>
  <c r="Q163" i="2"/>
  <c r="R163" i="2"/>
  <c r="S163" i="2"/>
  <c r="B164" i="2"/>
  <c r="C164" i="2"/>
  <c r="H164" i="2"/>
  <c r="J164" i="2"/>
  <c r="K164" i="2"/>
  <c r="L164" i="2"/>
  <c r="M164" i="2"/>
  <c r="P164" i="2"/>
  <c r="Q164" i="2"/>
  <c r="R164" i="2"/>
  <c r="S164" i="2"/>
  <c r="B165" i="2"/>
  <c r="C165" i="2"/>
  <c r="H165" i="2"/>
  <c r="J165" i="2"/>
  <c r="K165" i="2"/>
  <c r="L165" i="2"/>
  <c r="M165" i="2"/>
  <c r="P165" i="2"/>
  <c r="Q165" i="2"/>
  <c r="R165" i="2"/>
  <c r="S165" i="2"/>
  <c r="B166" i="2"/>
  <c r="C166" i="2"/>
  <c r="H166" i="2"/>
  <c r="J166" i="2"/>
  <c r="K166" i="2"/>
  <c r="L166" i="2"/>
  <c r="M166" i="2"/>
  <c r="P166" i="2"/>
  <c r="Q166" i="2"/>
  <c r="R166" i="2"/>
  <c r="S166" i="2"/>
  <c r="B167" i="2"/>
  <c r="C167" i="2"/>
  <c r="H167" i="2"/>
  <c r="J167" i="2"/>
  <c r="K167" i="2"/>
  <c r="L167" i="2"/>
  <c r="M167" i="2"/>
  <c r="P167" i="2"/>
  <c r="Q167" i="2"/>
  <c r="R167" i="2"/>
  <c r="S167" i="2"/>
  <c r="B168" i="2"/>
  <c r="C168" i="2"/>
  <c r="H168" i="2"/>
  <c r="J168" i="2"/>
  <c r="K168" i="2"/>
  <c r="L168" i="2"/>
  <c r="M168" i="2"/>
  <c r="P168" i="2"/>
  <c r="Q168" i="2"/>
  <c r="R168" i="2"/>
  <c r="S168" i="2"/>
  <c r="B169" i="2"/>
  <c r="C169" i="2"/>
  <c r="H169" i="2"/>
  <c r="J169" i="2"/>
  <c r="K169" i="2"/>
  <c r="L169" i="2"/>
  <c r="M169" i="2"/>
  <c r="P169" i="2"/>
  <c r="Q169" i="2"/>
  <c r="R169" i="2"/>
  <c r="S169" i="2"/>
  <c r="B170" i="2"/>
  <c r="C170" i="2"/>
  <c r="H170" i="2"/>
  <c r="J170" i="2"/>
  <c r="K170" i="2"/>
  <c r="L170" i="2"/>
  <c r="M170" i="2"/>
  <c r="P170" i="2"/>
  <c r="Q170" i="2"/>
  <c r="R170" i="2"/>
  <c r="S170" i="2"/>
  <c r="B171" i="2"/>
  <c r="C171" i="2"/>
  <c r="H171" i="2"/>
  <c r="J171" i="2"/>
  <c r="K171" i="2"/>
  <c r="L171" i="2"/>
  <c r="M171" i="2"/>
  <c r="P171" i="2"/>
  <c r="Q171" i="2"/>
  <c r="R171" i="2"/>
  <c r="S171" i="2"/>
  <c r="B172" i="2"/>
  <c r="C172" i="2"/>
  <c r="H172" i="2"/>
  <c r="J172" i="2"/>
  <c r="K172" i="2"/>
  <c r="L172" i="2"/>
  <c r="M172" i="2"/>
  <c r="P172" i="2"/>
  <c r="Q172" i="2"/>
  <c r="R172" i="2"/>
  <c r="S172" i="2"/>
  <c r="B173" i="2"/>
  <c r="C173" i="2"/>
  <c r="H173" i="2"/>
  <c r="J173" i="2"/>
  <c r="K173" i="2"/>
  <c r="L173" i="2"/>
  <c r="M173" i="2"/>
  <c r="P173" i="2"/>
  <c r="Q173" i="2"/>
  <c r="R173" i="2"/>
  <c r="S173" i="2"/>
  <c r="B174" i="2"/>
  <c r="C174" i="2"/>
  <c r="H174" i="2"/>
  <c r="J174" i="2"/>
  <c r="K174" i="2"/>
  <c r="L174" i="2"/>
  <c r="M174" i="2"/>
  <c r="P174" i="2"/>
  <c r="Q174" i="2"/>
  <c r="R174" i="2"/>
  <c r="S174" i="2"/>
  <c r="B175" i="2"/>
  <c r="C175" i="2"/>
  <c r="H175" i="2"/>
  <c r="J175" i="2"/>
  <c r="K175" i="2"/>
  <c r="L175" i="2"/>
  <c r="M175" i="2"/>
  <c r="P175" i="2"/>
  <c r="Q175" i="2"/>
  <c r="R175" i="2"/>
  <c r="S175" i="2"/>
  <c r="B176" i="2"/>
  <c r="C176" i="2"/>
  <c r="H176" i="2"/>
  <c r="J176" i="2"/>
  <c r="K176" i="2"/>
  <c r="L176" i="2"/>
  <c r="M176" i="2"/>
  <c r="P176" i="2"/>
  <c r="Q176" i="2"/>
  <c r="R176" i="2"/>
  <c r="S176" i="2"/>
  <c r="B177" i="2"/>
  <c r="C177" i="2"/>
  <c r="H177" i="2"/>
  <c r="J177" i="2"/>
  <c r="K177" i="2"/>
  <c r="L177" i="2"/>
  <c r="M177" i="2"/>
  <c r="P177" i="2"/>
  <c r="Q177" i="2"/>
  <c r="R177" i="2"/>
  <c r="S177" i="2"/>
  <c r="B178" i="2"/>
  <c r="C178" i="2"/>
  <c r="H178" i="2"/>
  <c r="J178" i="2"/>
  <c r="K178" i="2"/>
  <c r="L178" i="2"/>
  <c r="M178" i="2"/>
  <c r="P178" i="2"/>
  <c r="Q178" i="2"/>
  <c r="R178" i="2"/>
  <c r="S178" i="2"/>
  <c r="B179" i="2"/>
  <c r="C179" i="2"/>
  <c r="H179" i="2"/>
  <c r="J179" i="2"/>
  <c r="K179" i="2"/>
  <c r="L179" i="2"/>
  <c r="M179" i="2"/>
  <c r="P179" i="2"/>
  <c r="Q179" i="2"/>
  <c r="R179" i="2"/>
  <c r="S179" i="2"/>
  <c r="B180" i="2"/>
  <c r="C180" i="2"/>
  <c r="H180" i="2"/>
  <c r="J180" i="2"/>
  <c r="K180" i="2"/>
  <c r="L180" i="2"/>
  <c r="M180" i="2"/>
  <c r="P180" i="2"/>
  <c r="Q180" i="2"/>
  <c r="R180" i="2"/>
  <c r="S180" i="2"/>
  <c r="B181" i="2"/>
  <c r="C181" i="2"/>
  <c r="H181" i="2"/>
  <c r="J181" i="2"/>
  <c r="K181" i="2"/>
  <c r="L181" i="2"/>
  <c r="M181" i="2"/>
  <c r="P181" i="2"/>
  <c r="Q181" i="2"/>
  <c r="R181" i="2"/>
  <c r="S181" i="2"/>
  <c r="B182" i="2"/>
  <c r="C182" i="2"/>
  <c r="H182" i="2"/>
  <c r="J182" i="2"/>
  <c r="K182" i="2"/>
  <c r="L182" i="2"/>
  <c r="M182" i="2"/>
  <c r="P182" i="2"/>
  <c r="Q182" i="2"/>
  <c r="R182" i="2"/>
  <c r="S182" i="2"/>
  <c r="B183" i="2"/>
  <c r="C183" i="2"/>
  <c r="H183" i="2"/>
  <c r="J183" i="2"/>
  <c r="K183" i="2"/>
  <c r="L183" i="2"/>
  <c r="M183" i="2"/>
  <c r="P183" i="2"/>
  <c r="Q183" i="2"/>
  <c r="R183" i="2"/>
  <c r="S183" i="2"/>
  <c r="B184" i="2"/>
  <c r="C184" i="2"/>
  <c r="H184" i="2"/>
  <c r="J184" i="2"/>
  <c r="K184" i="2"/>
  <c r="L184" i="2"/>
  <c r="M184" i="2"/>
  <c r="P184" i="2"/>
  <c r="Q184" i="2"/>
  <c r="R184" i="2"/>
  <c r="S184" i="2"/>
  <c r="B185" i="2"/>
  <c r="C185" i="2"/>
  <c r="H185" i="2"/>
  <c r="J185" i="2"/>
  <c r="K185" i="2"/>
  <c r="L185" i="2"/>
  <c r="M185" i="2"/>
  <c r="P185" i="2"/>
  <c r="Q185" i="2"/>
  <c r="R185" i="2"/>
  <c r="S185" i="2"/>
  <c r="B186" i="2"/>
  <c r="C186" i="2"/>
  <c r="H186" i="2"/>
  <c r="J186" i="2"/>
  <c r="K186" i="2"/>
  <c r="L186" i="2"/>
  <c r="M186" i="2"/>
  <c r="P186" i="2"/>
  <c r="Q186" i="2"/>
  <c r="R186" i="2"/>
  <c r="S186" i="2"/>
  <c r="B187" i="2"/>
  <c r="C187" i="2"/>
  <c r="H187" i="2"/>
  <c r="J187" i="2"/>
  <c r="K187" i="2"/>
  <c r="L187" i="2"/>
  <c r="M187" i="2"/>
  <c r="P187" i="2"/>
  <c r="Q187" i="2"/>
  <c r="R187" i="2"/>
  <c r="S187" i="2"/>
  <c r="B188" i="2"/>
  <c r="C188" i="2"/>
  <c r="H188" i="2"/>
  <c r="J188" i="2"/>
  <c r="K188" i="2"/>
  <c r="L188" i="2"/>
  <c r="M188" i="2"/>
  <c r="P188" i="2"/>
  <c r="Q188" i="2"/>
  <c r="R188" i="2"/>
  <c r="S188" i="2"/>
  <c r="B189" i="2"/>
  <c r="C189" i="2"/>
  <c r="H189" i="2"/>
  <c r="J189" i="2"/>
  <c r="K189" i="2"/>
  <c r="L189" i="2"/>
  <c r="M189" i="2"/>
  <c r="P189" i="2"/>
  <c r="Q189" i="2"/>
  <c r="R189" i="2"/>
  <c r="S189" i="2"/>
  <c r="B190" i="2"/>
  <c r="C190" i="2"/>
  <c r="H190" i="2"/>
  <c r="J190" i="2"/>
  <c r="K190" i="2"/>
  <c r="L190" i="2"/>
  <c r="M190" i="2"/>
  <c r="P190" i="2"/>
  <c r="Q190" i="2"/>
  <c r="R190" i="2"/>
  <c r="S190" i="2"/>
  <c r="B191" i="2"/>
  <c r="C191" i="2"/>
  <c r="H191" i="2"/>
  <c r="J191" i="2"/>
  <c r="K191" i="2"/>
  <c r="L191" i="2"/>
  <c r="M191" i="2"/>
  <c r="P191" i="2"/>
  <c r="Q191" i="2"/>
  <c r="R191" i="2"/>
  <c r="S191" i="2"/>
  <c r="B192" i="2"/>
  <c r="C192" i="2"/>
  <c r="H192" i="2"/>
  <c r="J192" i="2"/>
  <c r="K192" i="2"/>
  <c r="L192" i="2"/>
  <c r="M192" i="2"/>
  <c r="P192" i="2"/>
  <c r="Q192" i="2"/>
  <c r="R192" i="2"/>
  <c r="S192" i="2"/>
  <c r="B193" i="2"/>
  <c r="C193" i="2"/>
  <c r="H193" i="2"/>
  <c r="J193" i="2"/>
  <c r="K193" i="2"/>
  <c r="L193" i="2"/>
  <c r="M193" i="2"/>
  <c r="P193" i="2"/>
  <c r="Q193" i="2"/>
  <c r="R193" i="2"/>
  <c r="S193" i="2"/>
  <c r="B194" i="2"/>
  <c r="C194" i="2"/>
  <c r="H194" i="2"/>
  <c r="J194" i="2"/>
  <c r="K194" i="2"/>
  <c r="L194" i="2"/>
  <c r="M194" i="2"/>
  <c r="P194" i="2"/>
  <c r="Q194" i="2"/>
  <c r="R194" i="2"/>
  <c r="S194" i="2"/>
  <c r="B195" i="2"/>
  <c r="C195" i="2"/>
  <c r="H195" i="2"/>
  <c r="J195" i="2"/>
  <c r="K195" i="2"/>
  <c r="L195" i="2"/>
  <c r="M195" i="2"/>
  <c r="P195" i="2"/>
  <c r="Q195" i="2"/>
  <c r="R195" i="2"/>
  <c r="S195" i="2"/>
  <c r="B196" i="2"/>
  <c r="C196" i="2"/>
  <c r="H196" i="2"/>
  <c r="J196" i="2"/>
  <c r="K196" i="2"/>
  <c r="L196" i="2"/>
  <c r="M196" i="2"/>
  <c r="P196" i="2"/>
  <c r="Q196" i="2"/>
  <c r="R196" i="2"/>
  <c r="S196" i="2"/>
  <c r="B197" i="2"/>
  <c r="C197" i="2"/>
  <c r="H197" i="2"/>
  <c r="J197" i="2"/>
  <c r="K197" i="2"/>
  <c r="L197" i="2"/>
  <c r="M197" i="2"/>
  <c r="P197" i="2"/>
  <c r="Q197" i="2"/>
  <c r="R197" i="2"/>
  <c r="S197" i="2"/>
  <c r="B198" i="2"/>
  <c r="C198" i="2"/>
  <c r="H198" i="2"/>
  <c r="J198" i="2"/>
  <c r="K198" i="2"/>
  <c r="L198" i="2"/>
  <c r="M198" i="2"/>
  <c r="P198" i="2"/>
  <c r="Q198" i="2"/>
  <c r="R198" i="2"/>
  <c r="S198" i="2"/>
  <c r="B199" i="2"/>
  <c r="C199" i="2"/>
  <c r="H199" i="2"/>
  <c r="J199" i="2"/>
  <c r="K199" i="2"/>
  <c r="L199" i="2"/>
  <c r="M199" i="2"/>
  <c r="P199" i="2"/>
  <c r="Q199" i="2"/>
  <c r="R199" i="2"/>
  <c r="S199" i="2"/>
  <c r="B200" i="2"/>
  <c r="C200" i="2"/>
  <c r="H200" i="2"/>
  <c r="J200" i="2"/>
  <c r="K200" i="2"/>
  <c r="L200" i="2"/>
  <c r="M200" i="2"/>
  <c r="P200" i="2"/>
  <c r="Q200" i="2"/>
  <c r="R200" i="2"/>
  <c r="S200" i="2"/>
  <c r="B201" i="2"/>
  <c r="C201" i="2"/>
  <c r="H201" i="2"/>
  <c r="J201" i="2"/>
  <c r="K201" i="2"/>
  <c r="L201" i="2"/>
  <c r="M201" i="2"/>
  <c r="P201" i="2"/>
  <c r="Q201" i="2"/>
  <c r="R201" i="2"/>
  <c r="S201" i="2"/>
  <c r="B202" i="2"/>
  <c r="C202" i="2"/>
  <c r="H202" i="2"/>
  <c r="J202" i="2"/>
  <c r="K202" i="2"/>
  <c r="L202" i="2"/>
  <c r="M202" i="2"/>
  <c r="P202" i="2"/>
  <c r="Q202" i="2"/>
  <c r="R202" i="2"/>
  <c r="S202" i="2"/>
  <c r="B203" i="2"/>
  <c r="C203" i="2"/>
  <c r="H203" i="2"/>
  <c r="J203" i="2"/>
  <c r="K203" i="2"/>
  <c r="L203" i="2"/>
  <c r="M203" i="2"/>
  <c r="P203" i="2"/>
  <c r="Q203" i="2"/>
  <c r="R203" i="2"/>
  <c r="S203" i="2"/>
  <c r="B204" i="2"/>
  <c r="C204" i="2"/>
  <c r="H204" i="2"/>
  <c r="J204" i="2"/>
  <c r="K204" i="2"/>
  <c r="L204" i="2"/>
  <c r="M204" i="2"/>
  <c r="P204" i="2"/>
  <c r="Q204" i="2"/>
  <c r="R204" i="2"/>
  <c r="S204" i="2"/>
  <c r="B205" i="2"/>
  <c r="C205" i="2"/>
  <c r="H205" i="2"/>
  <c r="J205" i="2"/>
  <c r="K205" i="2"/>
  <c r="L205" i="2"/>
  <c r="M205" i="2"/>
  <c r="P205" i="2"/>
  <c r="Q205" i="2"/>
  <c r="R205" i="2"/>
  <c r="S205" i="2"/>
  <c r="B206" i="2"/>
  <c r="C206" i="2"/>
  <c r="H206" i="2"/>
  <c r="J206" i="2"/>
  <c r="K206" i="2"/>
  <c r="L206" i="2"/>
  <c r="M206" i="2"/>
  <c r="P206" i="2"/>
  <c r="Q206" i="2"/>
  <c r="R206" i="2"/>
  <c r="S206" i="2"/>
  <c r="B207" i="2"/>
  <c r="C207" i="2"/>
  <c r="H207" i="2"/>
  <c r="J207" i="2"/>
  <c r="K207" i="2"/>
  <c r="L207" i="2"/>
  <c r="M207" i="2"/>
  <c r="P207" i="2"/>
  <c r="Q207" i="2"/>
  <c r="R207" i="2"/>
  <c r="S207" i="2"/>
  <c r="B208" i="2"/>
  <c r="C208" i="2"/>
  <c r="H208" i="2"/>
  <c r="J208" i="2"/>
  <c r="K208" i="2"/>
  <c r="L208" i="2"/>
  <c r="M208" i="2"/>
  <c r="P208" i="2"/>
  <c r="Q208" i="2"/>
  <c r="R208" i="2"/>
  <c r="S208" i="2"/>
  <c r="B209" i="2"/>
  <c r="C209" i="2"/>
  <c r="H209" i="2"/>
  <c r="J209" i="2"/>
  <c r="K209" i="2"/>
  <c r="L209" i="2"/>
  <c r="M209" i="2"/>
  <c r="P209" i="2"/>
  <c r="Q209" i="2"/>
  <c r="R209" i="2"/>
  <c r="S209" i="2"/>
  <c r="B210" i="2"/>
  <c r="C210" i="2"/>
  <c r="H210" i="2"/>
  <c r="J210" i="2"/>
  <c r="K210" i="2"/>
  <c r="L210" i="2"/>
  <c r="M210" i="2"/>
  <c r="P210" i="2"/>
  <c r="Q210" i="2"/>
  <c r="R210" i="2"/>
  <c r="S210" i="2"/>
  <c r="B211" i="2"/>
  <c r="C211" i="2"/>
  <c r="H211" i="2"/>
  <c r="J211" i="2"/>
  <c r="K211" i="2"/>
  <c r="L211" i="2"/>
  <c r="M211" i="2"/>
  <c r="P211" i="2"/>
  <c r="Q211" i="2"/>
  <c r="R211" i="2"/>
  <c r="S211" i="2"/>
  <c r="B212" i="2"/>
  <c r="C212" i="2"/>
  <c r="H212" i="2"/>
  <c r="J212" i="2"/>
  <c r="K212" i="2"/>
  <c r="L212" i="2"/>
  <c r="M212" i="2"/>
  <c r="P212" i="2"/>
  <c r="Q212" i="2"/>
  <c r="R212" i="2"/>
  <c r="S212" i="2"/>
  <c r="B213" i="2"/>
  <c r="C213" i="2"/>
  <c r="H213" i="2"/>
  <c r="J213" i="2"/>
  <c r="K213" i="2"/>
  <c r="L213" i="2"/>
  <c r="M213" i="2"/>
  <c r="P213" i="2"/>
  <c r="Q213" i="2"/>
  <c r="R213" i="2"/>
  <c r="S213" i="2"/>
  <c r="B214" i="2"/>
  <c r="C214" i="2"/>
  <c r="H214" i="2"/>
  <c r="J214" i="2"/>
  <c r="K214" i="2"/>
  <c r="L214" i="2"/>
  <c r="M214" i="2"/>
  <c r="P214" i="2"/>
  <c r="Q214" i="2"/>
  <c r="R214" i="2"/>
  <c r="S214" i="2"/>
  <c r="B215" i="2"/>
  <c r="C215" i="2"/>
  <c r="H215" i="2"/>
  <c r="J215" i="2"/>
  <c r="K215" i="2"/>
  <c r="L215" i="2"/>
  <c r="M215" i="2"/>
  <c r="P215" i="2"/>
  <c r="Q215" i="2"/>
  <c r="R215" i="2"/>
  <c r="S215" i="2"/>
  <c r="B216" i="2"/>
  <c r="C216" i="2"/>
  <c r="H216" i="2"/>
  <c r="J216" i="2"/>
  <c r="K216" i="2"/>
  <c r="L216" i="2"/>
  <c r="M216" i="2"/>
  <c r="P216" i="2"/>
  <c r="Q216" i="2"/>
  <c r="R216" i="2"/>
  <c r="S216" i="2"/>
  <c r="B217" i="2"/>
  <c r="C217" i="2"/>
  <c r="H217" i="2"/>
  <c r="J217" i="2"/>
  <c r="K217" i="2"/>
  <c r="L217" i="2"/>
  <c r="M217" i="2"/>
  <c r="P217" i="2"/>
  <c r="Q217" i="2"/>
  <c r="R217" i="2"/>
  <c r="S217" i="2"/>
  <c r="B218" i="2"/>
  <c r="C218" i="2"/>
  <c r="H218" i="2"/>
  <c r="J218" i="2"/>
  <c r="K218" i="2"/>
  <c r="L218" i="2"/>
  <c r="M218" i="2"/>
  <c r="P218" i="2"/>
  <c r="Q218" i="2"/>
  <c r="R218" i="2"/>
  <c r="S218" i="2"/>
  <c r="B219" i="2"/>
  <c r="C219" i="2"/>
  <c r="H219" i="2"/>
  <c r="J219" i="2"/>
  <c r="K219" i="2"/>
  <c r="L219" i="2"/>
  <c r="M219" i="2"/>
  <c r="P219" i="2"/>
  <c r="Q219" i="2"/>
  <c r="R219" i="2"/>
  <c r="S219" i="2"/>
  <c r="B220" i="2"/>
  <c r="C220" i="2"/>
  <c r="H220" i="2"/>
  <c r="J220" i="2"/>
  <c r="K220" i="2"/>
  <c r="L220" i="2"/>
  <c r="M220" i="2"/>
  <c r="P220" i="2"/>
  <c r="Q220" i="2"/>
  <c r="R220" i="2"/>
  <c r="S220" i="2"/>
  <c r="B221" i="2"/>
  <c r="C221" i="2"/>
  <c r="H221" i="2"/>
  <c r="J221" i="2"/>
  <c r="K221" i="2"/>
  <c r="L221" i="2"/>
  <c r="M221" i="2"/>
  <c r="P221" i="2"/>
  <c r="Q221" i="2"/>
  <c r="R221" i="2"/>
  <c r="S221" i="2"/>
  <c r="B222" i="2"/>
  <c r="C222" i="2"/>
  <c r="H222" i="2"/>
  <c r="J222" i="2"/>
  <c r="K222" i="2"/>
  <c r="L222" i="2"/>
  <c r="M222" i="2"/>
  <c r="P222" i="2"/>
  <c r="Q222" i="2"/>
  <c r="R222" i="2"/>
  <c r="S222" i="2"/>
  <c r="B223" i="2"/>
  <c r="C223" i="2"/>
  <c r="H223" i="2"/>
  <c r="J223" i="2"/>
  <c r="K223" i="2"/>
  <c r="L223" i="2"/>
  <c r="M223" i="2"/>
  <c r="P223" i="2"/>
  <c r="Q223" i="2"/>
  <c r="R223" i="2"/>
  <c r="S223" i="2"/>
  <c r="B224" i="2"/>
  <c r="C224" i="2"/>
  <c r="H224" i="2"/>
  <c r="J224" i="2"/>
  <c r="K224" i="2"/>
  <c r="L224" i="2"/>
  <c r="M224" i="2"/>
  <c r="P224" i="2"/>
  <c r="Q224" i="2"/>
  <c r="R224" i="2"/>
  <c r="S224" i="2"/>
  <c r="B225" i="2"/>
  <c r="C225" i="2"/>
  <c r="H225" i="2"/>
  <c r="J225" i="2"/>
  <c r="K225" i="2"/>
  <c r="L225" i="2"/>
  <c r="M225" i="2"/>
  <c r="P225" i="2"/>
  <c r="Q225" i="2"/>
  <c r="R225" i="2"/>
  <c r="S225" i="2"/>
  <c r="B226" i="2"/>
  <c r="C226" i="2"/>
  <c r="H226" i="2"/>
  <c r="J226" i="2"/>
  <c r="K226" i="2"/>
  <c r="L226" i="2"/>
  <c r="M226" i="2"/>
  <c r="P226" i="2"/>
  <c r="Q226" i="2"/>
  <c r="R226" i="2"/>
  <c r="S226" i="2"/>
  <c r="B227" i="2"/>
  <c r="C227" i="2"/>
  <c r="H227" i="2"/>
  <c r="J227" i="2"/>
  <c r="K227" i="2"/>
  <c r="L227" i="2"/>
  <c r="M227" i="2"/>
  <c r="P227" i="2"/>
  <c r="Q227" i="2"/>
  <c r="R227" i="2"/>
  <c r="S227" i="2"/>
  <c r="B228" i="2"/>
  <c r="C228" i="2"/>
  <c r="H228" i="2"/>
  <c r="J228" i="2"/>
  <c r="K228" i="2"/>
  <c r="L228" i="2"/>
  <c r="M228" i="2"/>
  <c r="P228" i="2"/>
  <c r="Q228" i="2"/>
  <c r="R228" i="2"/>
  <c r="S228" i="2"/>
  <c r="B229" i="2"/>
  <c r="C229" i="2"/>
  <c r="H229" i="2"/>
  <c r="J229" i="2"/>
  <c r="K229" i="2"/>
  <c r="L229" i="2"/>
  <c r="M229" i="2"/>
  <c r="P229" i="2"/>
  <c r="Q229" i="2"/>
  <c r="R229" i="2"/>
  <c r="S229" i="2"/>
  <c r="B230" i="2"/>
  <c r="C230" i="2"/>
  <c r="H230" i="2"/>
  <c r="J230" i="2"/>
  <c r="K230" i="2"/>
  <c r="L230" i="2"/>
  <c r="M230" i="2"/>
  <c r="P230" i="2"/>
  <c r="Q230" i="2"/>
  <c r="R230" i="2"/>
  <c r="S230" i="2"/>
  <c r="B231" i="2"/>
  <c r="C231" i="2"/>
  <c r="H231" i="2"/>
  <c r="J231" i="2"/>
  <c r="K231" i="2"/>
  <c r="L231" i="2"/>
  <c r="M231" i="2"/>
  <c r="P231" i="2"/>
  <c r="Q231" i="2"/>
  <c r="R231" i="2"/>
  <c r="S231" i="2"/>
  <c r="B232" i="2"/>
  <c r="C232" i="2"/>
  <c r="H232" i="2"/>
  <c r="J232" i="2"/>
  <c r="K232" i="2"/>
  <c r="L232" i="2"/>
  <c r="M232" i="2"/>
  <c r="P232" i="2"/>
  <c r="Q232" i="2"/>
  <c r="R232" i="2"/>
  <c r="S232" i="2"/>
  <c r="B233" i="2"/>
  <c r="C233" i="2"/>
  <c r="H233" i="2"/>
  <c r="J233" i="2"/>
  <c r="K233" i="2"/>
  <c r="L233" i="2"/>
  <c r="M233" i="2"/>
  <c r="P233" i="2"/>
  <c r="Q233" i="2"/>
  <c r="R233" i="2"/>
  <c r="S233" i="2"/>
  <c r="B234" i="2"/>
  <c r="C234" i="2"/>
  <c r="H234" i="2"/>
  <c r="J234" i="2"/>
  <c r="K234" i="2"/>
  <c r="L234" i="2"/>
  <c r="M234" i="2"/>
  <c r="P234" i="2"/>
  <c r="Q234" i="2"/>
  <c r="R234" i="2"/>
  <c r="S234" i="2"/>
  <c r="B235" i="2"/>
  <c r="C235" i="2"/>
  <c r="H235" i="2"/>
  <c r="J235" i="2"/>
  <c r="K235" i="2"/>
  <c r="L235" i="2"/>
  <c r="M235" i="2"/>
  <c r="P235" i="2"/>
  <c r="Q235" i="2"/>
  <c r="R235" i="2"/>
  <c r="S235" i="2"/>
  <c r="B236" i="2"/>
  <c r="C236" i="2"/>
  <c r="H236" i="2"/>
  <c r="J236" i="2"/>
  <c r="K236" i="2"/>
  <c r="L236" i="2"/>
  <c r="M236" i="2"/>
  <c r="P236" i="2"/>
  <c r="Q236" i="2"/>
  <c r="R236" i="2"/>
  <c r="S236" i="2"/>
  <c r="B237" i="2"/>
  <c r="C237" i="2"/>
  <c r="H237" i="2"/>
  <c r="J237" i="2"/>
  <c r="K237" i="2"/>
  <c r="L237" i="2"/>
  <c r="M237" i="2"/>
  <c r="P237" i="2"/>
  <c r="Q237" i="2"/>
  <c r="R237" i="2"/>
  <c r="S237" i="2"/>
  <c r="B238" i="2"/>
  <c r="C238" i="2"/>
  <c r="H238" i="2"/>
  <c r="J238" i="2"/>
  <c r="K238" i="2"/>
  <c r="L238" i="2"/>
  <c r="M238" i="2"/>
  <c r="P238" i="2"/>
  <c r="Q238" i="2"/>
  <c r="R238" i="2"/>
  <c r="S238" i="2"/>
  <c r="B239" i="2"/>
  <c r="C239" i="2"/>
  <c r="H239" i="2"/>
  <c r="J239" i="2"/>
  <c r="K239" i="2"/>
  <c r="L239" i="2"/>
  <c r="M239" i="2"/>
  <c r="P239" i="2"/>
  <c r="Q239" i="2"/>
  <c r="R239" i="2"/>
  <c r="S239" i="2"/>
  <c r="B240" i="2"/>
  <c r="C240" i="2"/>
  <c r="H240" i="2"/>
  <c r="J240" i="2"/>
  <c r="K240" i="2"/>
  <c r="L240" i="2"/>
  <c r="M240" i="2"/>
  <c r="P240" i="2"/>
  <c r="Q240" i="2"/>
  <c r="R240" i="2"/>
  <c r="S240" i="2"/>
  <c r="B241" i="2"/>
  <c r="C241" i="2"/>
  <c r="H241" i="2"/>
  <c r="J241" i="2"/>
  <c r="K241" i="2"/>
  <c r="L241" i="2"/>
  <c r="M241" i="2"/>
  <c r="P241" i="2"/>
  <c r="Q241" i="2"/>
  <c r="R241" i="2"/>
  <c r="S241" i="2"/>
  <c r="B242" i="2"/>
  <c r="C242" i="2"/>
  <c r="H242" i="2"/>
  <c r="J242" i="2"/>
  <c r="K242" i="2"/>
  <c r="L242" i="2"/>
  <c r="M242" i="2"/>
  <c r="P242" i="2"/>
  <c r="Q242" i="2"/>
  <c r="R242" i="2"/>
  <c r="S242" i="2"/>
  <c r="B243" i="2"/>
  <c r="C243" i="2"/>
  <c r="H243" i="2"/>
  <c r="J243" i="2"/>
  <c r="K243" i="2"/>
  <c r="L243" i="2"/>
  <c r="M243" i="2"/>
  <c r="P243" i="2"/>
  <c r="Q243" i="2"/>
  <c r="R243" i="2"/>
  <c r="S243" i="2"/>
  <c r="B244" i="2"/>
  <c r="C244" i="2"/>
  <c r="H244" i="2"/>
  <c r="J244" i="2"/>
  <c r="K244" i="2"/>
  <c r="L244" i="2"/>
  <c r="M244" i="2"/>
  <c r="P244" i="2"/>
  <c r="Q244" i="2"/>
  <c r="R244" i="2"/>
  <c r="S244" i="2"/>
  <c r="B245" i="2"/>
  <c r="C245" i="2"/>
  <c r="H245" i="2"/>
  <c r="J245" i="2"/>
  <c r="K245" i="2"/>
  <c r="L245" i="2"/>
  <c r="M245" i="2"/>
  <c r="P245" i="2"/>
  <c r="Q245" i="2"/>
  <c r="R245" i="2"/>
  <c r="S245" i="2"/>
  <c r="B246" i="2"/>
  <c r="C246" i="2"/>
  <c r="H246" i="2"/>
  <c r="J246" i="2"/>
  <c r="K246" i="2"/>
  <c r="L246" i="2"/>
  <c r="M246" i="2"/>
  <c r="P246" i="2"/>
  <c r="Q246" i="2"/>
  <c r="R246" i="2"/>
  <c r="S246" i="2"/>
  <c r="B247" i="2"/>
  <c r="C247" i="2"/>
  <c r="H247" i="2"/>
  <c r="J247" i="2"/>
  <c r="K247" i="2"/>
  <c r="L247" i="2"/>
  <c r="M247" i="2"/>
  <c r="P247" i="2"/>
  <c r="Q247" i="2"/>
  <c r="R247" i="2"/>
  <c r="S247" i="2"/>
  <c r="B248" i="2"/>
  <c r="C248" i="2"/>
  <c r="H248" i="2"/>
  <c r="J248" i="2"/>
  <c r="K248" i="2"/>
  <c r="L248" i="2"/>
  <c r="M248" i="2"/>
  <c r="P248" i="2"/>
  <c r="Q248" i="2"/>
  <c r="R248" i="2"/>
  <c r="S248" i="2"/>
  <c r="B249" i="2"/>
  <c r="C249" i="2"/>
  <c r="H249" i="2"/>
  <c r="J249" i="2"/>
  <c r="K249" i="2"/>
  <c r="L249" i="2"/>
  <c r="M249" i="2"/>
  <c r="P249" i="2"/>
  <c r="Q249" i="2"/>
  <c r="R249" i="2"/>
  <c r="S249" i="2"/>
  <c r="B250" i="2"/>
  <c r="C250" i="2"/>
  <c r="H250" i="2"/>
  <c r="J250" i="2"/>
  <c r="K250" i="2"/>
  <c r="L250" i="2"/>
  <c r="M250" i="2"/>
  <c r="P250" i="2"/>
  <c r="Q250" i="2"/>
  <c r="R250" i="2"/>
  <c r="S250" i="2"/>
  <c r="B251" i="2"/>
  <c r="C251" i="2"/>
  <c r="H251" i="2"/>
  <c r="J251" i="2"/>
  <c r="K251" i="2"/>
  <c r="L251" i="2"/>
  <c r="M251" i="2"/>
  <c r="P251" i="2"/>
  <c r="Q251" i="2"/>
  <c r="R251" i="2"/>
  <c r="S251" i="2"/>
  <c r="B252" i="2"/>
  <c r="C252" i="2"/>
  <c r="H252" i="2"/>
  <c r="J252" i="2"/>
  <c r="K252" i="2"/>
  <c r="L252" i="2"/>
  <c r="M252" i="2"/>
  <c r="P252" i="2"/>
  <c r="Q252" i="2"/>
  <c r="R252" i="2"/>
  <c r="S252" i="2"/>
  <c r="B253" i="2"/>
  <c r="C253" i="2"/>
  <c r="H253" i="2"/>
  <c r="J253" i="2"/>
  <c r="K253" i="2"/>
  <c r="L253" i="2"/>
  <c r="M253" i="2"/>
  <c r="P253" i="2"/>
  <c r="Q253" i="2"/>
  <c r="R253" i="2"/>
  <c r="S253" i="2"/>
  <c r="B254" i="2"/>
  <c r="C254" i="2"/>
  <c r="H254" i="2"/>
  <c r="J254" i="2"/>
  <c r="K254" i="2"/>
  <c r="L254" i="2"/>
  <c r="M254" i="2"/>
  <c r="P254" i="2"/>
  <c r="Q254" i="2"/>
  <c r="R254" i="2"/>
  <c r="S254" i="2"/>
  <c r="B255" i="2"/>
  <c r="C255" i="2"/>
  <c r="H255" i="2"/>
  <c r="J255" i="2"/>
  <c r="K255" i="2"/>
  <c r="L255" i="2"/>
  <c r="M255" i="2"/>
  <c r="P255" i="2"/>
  <c r="Q255" i="2"/>
  <c r="R255" i="2"/>
  <c r="S255" i="2"/>
  <c r="B256" i="2"/>
  <c r="C256" i="2"/>
  <c r="H256" i="2"/>
  <c r="J256" i="2"/>
  <c r="K256" i="2"/>
  <c r="L256" i="2"/>
  <c r="M256" i="2"/>
  <c r="P256" i="2"/>
  <c r="Q256" i="2"/>
  <c r="R256" i="2"/>
  <c r="S256" i="2"/>
  <c r="B257" i="2"/>
  <c r="C257" i="2"/>
  <c r="H257" i="2"/>
  <c r="J257" i="2"/>
  <c r="K257" i="2"/>
  <c r="L257" i="2"/>
  <c r="M257" i="2"/>
  <c r="P257" i="2"/>
  <c r="Q257" i="2"/>
  <c r="R257" i="2"/>
  <c r="S257" i="2"/>
  <c r="B258" i="2"/>
  <c r="C258" i="2"/>
  <c r="H258" i="2"/>
  <c r="J258" i="2"/>
  <c r="K258" i="2"/>
  <c r="L258" i="2"/>
  <c r="M258" i="2"/>
  <c r="P258" i="2"/>
  <c r="Q258" i="2"/>
  <c r="R258" i="2"/>
  <c r="S258" i="2"/>
  <c r="B259" i="2"/>
  <c r="C259" i="2"/>
  <c r="H259" i="2"/>
  <c r="J259" i="2"/>
  <c r="K259" i="2"/>
  <c r="L259" i="2"/>
  <c r="M259" i="2"/>
  <c r="P259" i="2"/>
  <c r="Q259" i="2"/>
  <c r="R259" i="2"/>
  <c r="S259" i="2"/>
  <c r="B260" i="2"/>
  <c r="C260" i="2"/>
  <c r="H260" i="2"/>
  <c r="J260" i="2"/>
  <c r="K260" i="2"/>
  <c r="L260" i="2"/>
  <c r="M260" i="2"/>
  <c r="P260" i="2"/>
  <c r="Q260" i="2"/>
  <c r="R260" i="2"/>
  <c r="S260" i="2"/>
  <c r="B261" i="2"/>
  <c r="C261" i="2"/>
  <c r="H261" i="2"/>
  <c r="J261" i="2"/>
  <c r="K261" i="2"/>
  <c r="L261" i="2"/>
  <c r="M261" i="2"/>
  <c r="P261" i="2"/>
  <c r="Q261" i="2"/>
  <c r="R261" i="2"/>
  <c r="S261" i="2"/>
  <c r="B262" i="2"/>
  <c r="C262" i="2"/>
  <c r="H262" i="2"/>
  <c r="J262" i="2"/>
  <c r="K262" i="2"/>
  <c r="L262" i="2"/>
  <c r="M262" i="2"/>
  <c r="P262" i="2"/>
  <c r="Q262" i="2"/>
  <c r="R262" i="2"/>
  <c r="S262" i="2"/>
  <c r="F94" i="14"/>
  <c r="F16" i="14"/>
  <c r="I20" i="14"/>
  <c r="I19" i="14"/>
  <c r="Q3" i="2"/>
  <c r="C3" i="2"/>
  <c r="H3" i="2"/>
  <c r="F111" i="14" l="1"/>
  <c r="F90" i="14"/>
  <c r="F83" i="14" l="1"/>
  <c r="I81" i="14"/>
  <c r="I78" i="14"/>
  <c r="F80" i="14"/>
  <c r="F81" i="14"/>
  <c r="F82" i="14"/>
  <c r="F79" i="14"/>
  <c r="F78" i="14"/>
  <c r="F77" i="14"/>
  <c r="F58" i="14" l="1"/>
  <c r="F57" i="14"/>
  <c r="F892" i="14" l="1"/>
  <c r="F891" i="14"/>
  <c r="F890" i="14"/>
  <c r="F889" i="14"/>
  <c r="F888" i="14"/>
  <c r="F887" i="14"/>
  <c r="F886" i="14"/>
  <c r="F885" i="14"/>
  <c r="F884" i="14"/>
  <c r="F883" i="14"/>
  <c r="F882" i="14"/>
  <c r="F881" i="14"/>
  <c r="F880" i="14"/>
  <c r="F879" i="14"/>
  <c r="F878" i="14"/>
  <c r="F877" i="14"/>
  <c r="F876" i="14"/>
  <c r="F875" i="14"/>
  <c r="F874" i="14"/>
  <c r="F873" i="14"/>
  <c r="F872" i="14"/>
  <c r="F871" i="14"/>
  <c r="F870" i="14"/>
  <c r="F869" i="14"/>
  <c r="F868" i="14"/>
  <c r="F867" i="14"/>
  <c r="F866" i="14"/>
  <c r="F865" i="14"/>
  <c r="F864" i="14"/>
  <c r="F863" i="14"/>
  <c r="F862" i="14"/>
  <c r="F861" i="14"/>
  <c r="F860" i="14"/>
  <c r="F859" i="14"/>
  <c r="F858" i="14"/>
  <c r="F857" i="14"/>
  <c r="F856" i="14"/>
  <c r="F855" i="14"/>
  <c r="F854" i="14"/>
  <c r="F853" i="14"/>
  <c r="F852" i="14"/>
  <c r="F851" i="14"/>
  <c r="F850" i="14"/>
  <c r="F849" i="14"/>
  <c r="F848" i="14"/>
  <c r="F847" i="14"/>
  <c r="F846" i="14"/>
  <c r="F845" i="14"/>
  <c r="F844" i="14"/>
  <c r="F843" i="14"/>
  <c r="F842" i="14"/>
  <c r="F841" i="14"/>
  <c r="F840" i="14"/>
  <c r="F839" i="14"/>
  <c r="F838" i="14"/>
  <c r="F837" i="14"/>
  <c r="F836" i="14"/>
  <c r="F835" i="14"/>
  <c r="F834" i="14"/>
  <c r="F833" i="14"/>
  <c r="F832" i="14"/>
  <c r="F831" i="14"/>
  <c r="F830" i="14"/>
  <c r="F829" i="14"/>
  <c r="F828" i="14"/>
  <c r="F827" i="14"/>
  <c r="F826" i="14"/>
  <c r="F825" i="14"/>
  <c r="F824" i="14"/>
  <c r="F823" i="14"/>
  <c r="F822" i="14"/>
  <c r="F821" i="14"/>
  <c r="F820" i="14"/>
  <c r="F819" i="14"/>
  <c r="F818" i="14"/>
  <c r="F817" i="14"/>
  <c r="F816" i="14"/>
  <c r="F815" i="14"/>
  <c r="F814" i="14"/>
  <c r="F813" i="14"/>
  <c r="F812" i="14"/>
  <c r="F811" i="14"/>
  <c r="F810" i="14"/>
  <c r="F809" i="14"/>
  <c r="F808" i="14"/>
  <c r="F807" i="14"/>
  <c r="F806" i="14"/>
  <c r="F805" i="14"/>
  <c r="F804" i="14"/>
  <c r="F803" i="14"/>
  <c r="F802" i="14"/>
  <c r="F801" i="14"/>
  <c r="F800" i="14"/>
  <c r="F799" i="14"/>
  <c r="F798" i="14"/>
  <c r="F797" i="14"/>
  <c r="F796" i="14"/>
  <c r="F795" i="14"/>
  <c r="F794" i="14"/>
  <c r="F793" i="14"/>
  <c r="F792" i="14"/>
  <c r="F791" i="14"/>
  <c r="F790" i="14"/>
  <c r="F789" i="14"/>
  <c r="F788" i="14"/>
  <c r="F787" i="14"/>
  <c r="F786" i="14"/>
  <c r="F785" i="14"/>
  <c r="F784" i="14"/>
  <c r="F783" i="14"/>
  <c r="F782" i="14"/>
  <c r="F781" i="14"/>
  <c r="F780" i="14"/>
  <c r="F779" i="14"/>
  <c r="F778" i="14"/>
  <c r="F777" i="14"/>
  <c r="F776" i="14"/>
  <c r="F775" i="14"/>
  <c r="F774" i="14"/>
  <c r="F773" i="14"/>
  <c r="F772" i="14"/>
  <c r="F771" i="14"/>
  <c r="F770" i="14"/>
  <c r="F769" i="14"/>
  <c r="F768" i="14"/>
  <c r="F767" i="14"/>
  <c r="F766" i="14"/>
  <c r="F765" i="14"/>
  <c r="F764" i="14"/>
  <c r="F763" i="14"/>
  <c r="F762" i="14"/>
  <c r="F761" i="14"/>
  <c r="F760" i="14"/>
  <c r="F759" i="14"/>
  <c r="F758" i="14"/>
  <c r="F757" i="14"/>
  <c r="F756" i="14"/>
  <c r="F755" i="14"/>
  <c r="F754" i="14"/>
  <c r="F753" i="14"/>
  <c r="F752" i="14"/>
  <c r="F751" i="14"/>
  <c r="F750" i="14"/>
  <c r="F749" i="14"/>
  <c r="F748" i="14"/>
  <c r="F747" i="14"/>
  <c r="F746" i="14"/>
  <c r="F745" i="14"/>
  <c r="F744" i="14"/>
  <c r="F743" i="14"/>
  <c r="F742" i="14"/>
  <c r="F741" i="14"/>
  <c r="F740" i="14"/>
  <c r="F739" i="14"/>
  <c r="F738" i="14"/>
  <c r="F737" i="14"/>
  <c r="F736" i="14"/>
  <c r="F735" i="14"/>
  <c r="F734" i="14"/>
  <c r="F733" i="14"/>
  <c r="F732" i="14"/>
  <c r="F731" i="14"/>
  <c r="F730" i="14"/>
  <c r="F729" i="14"/>
  <c r="F728" i="14"/>
  <c r="F727" i="14"/>
  <c r="F726" i="14"/>
  <c r="F725" i="14"/>
  <c r="F724" i="14"/>
  <c r="F723" i="14"/>
  <c r="F722" i="14"/>
  <c r="F721" i="14"/>
  <c r="F720" i="14"/>
  <c r="F719" i="14"/>
  <c r="F718" i="14"/>
  <c r="F717" i="14"/>
  <c r="F716" i="14"/>
  <c r="F715" i="14"/>
  <c r="F714" i="14"/>
  <c r="F713" i="14"/>
  <c r="F712" i="14"/>
  <c r="F711" i="14"/>
  <c r="F710" i="14"/>
  <c r="F709" i="14"/>
  <c r="F708" i="14"/>
  <c r="F707" i="14"/>
  <c r="F706" i="14"/>
  <c r="F705" i="14"/>
  <c r="F704" i="14"/>
  <c r="F703" i="14"/>
  <c r="F702" i="14"/>
  <c r="F701" i="14"/>
  <c r="F700" i="14"/>
  <c r="F699" i="14"/>
  <c r="F120" i="14"/>
  <c r="F119" i="14"/>
  <c r="F118" i="14"/>
  <c r="F698" i="14"/>
  <c r="F697" i="14"/>
  <c r="F696" i="14"/>
  <c r="F104" i="14"/>
  <c r="F695" i="14"/>
  <c r="F694" i="14"/>
  <c r="F693" i="14"/>
  <c r="F692" i="14"/>
  <c r="F97" i="14"/>
  <c r="F96" i="14"/>
  <c r="F95" i="14"/>
  <c r="F93" i="14"/>
  <c r="F92" i="14"/>
  <c r="F91" i="14"/>
  <c r="F691" i="14"/>
  <c r="F690" i="14"/>
  <c r="F86" i="14"/>
  <c r="F85" i="14"/>
  <c r="F84" i="14"/>
  <c r="F138" i="14"/>
  <c r="F137" i="14"/>
  <c r="F136" i="14"/>
  <c r="F689" i="14"/>
  <c r="F688" i="14"/>
  <c r="F687" i="14"/>
  <c r="F686" i="14"/>
  <c r="F685" i="14"/>
  <c r="F684" i="14"/>
  <c r="F683" i="14"/>
  <c r="F682" i="14"/>
  <c r="F681" i="14"/>
  <c r="F680" i="14"/>
  <c r="F679" i="14"/>
  <c r="F678" i="14"/>
  <c r="F677" i="14"/>
  <c r="F676" i="14"/>
  <c r="F675"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2" i="14"/>
  <c r="F76" i="14"/>
  <c r="F75" i="14"/>
  <c r="F74" i="14"/>
  <c r="F73" i="14"/>
  <c r="F72" i="14"/>
  <c r="F641" i="14"/>
  <c r="F640" i="14"/>
  <c r="F639" i="14"/>
  <c r="F638" i="14"/>
  <c r="F637" i="14"/>
  <c r="F636" i="14"/>
  <c r="F635" i="14"/>
  <c r="F634" i="14"/>
  <c r="F633" i="14"/>
  <c r="F632" i="14"/>
  <c r="F631" i="14"/>
  <c r="F630" i="14"/>
  <c r="F629" i="14"/>
  <c r="F628" i="14"/>
  <c r="F627" i="14"/>
  <c r="F626" i="14"/>
  <c r="F625" i="14"/>
  <c r="F624" i="14"/>
  <c r="F623" i="14"/>
  <c r="F622" i="14"/>
  <c r="F621" i="14"/>
  <c r="F620" i="14"/>
  <c r="F619" i="14"/>
  <c r="F618" i="14"/>
  <c r="F617" i="14"/>
  <c r="F616" i="14"/>
  <c r="F615" i="14"/>
  <c r="F614" i="14"/>
  <c r="F613" i="14"/>
  <c r="F612" i="14"/>
  <c r="F611" i="14"/>
  <c r="F610" i="14"/>
  <c r="F609" i="14"/>
  <c r="F608" i="14"/>
  <c r="F607" i="14"/>
  <c r="F606" i="14"/>
  <c r="F605" i="14"/>
  <c r="F604" i="14"/>
  <c r="F603" i="14"/>
  <c r="F602" i="14"/>
  <c r="F601" i="14"/>
  <c r="F600" i="14"/>
  <c r="F599" i="14"/>
  <c r="F598" i="14"/>
  <c r="F597" i="14"/>
  <c r="F596" i="14"/>
  <c r="F595" i="14"/>
  <c r="F594" i="14"/>
  <c r="F593" i="14"/>
  <c r="F592" i="14"/>
  <c r="F591" i="14"/>
  <c r="F590" i="14"/>
  <c r="F589" i="14"/>
  <c r="F588" i="14"/>
  <c r="F587" i="14"/>
  <c r="F586" i="14"/>
  <c r="F585" i="14"/>
  <c r="F584" i="14"/>
  <c r="F583" i="14"/>
  <c r="F582" i="14"/>
  <c r="F581" i="14"/>
  <c r="F580" i="14"/>
  <c r="F579" i="14"/>
  <c r="F578" i="14"/>
  <c r="F577" i="14"/>
  <c r="F576" i="14"/>
  <c r="F575" i="14"/>
  <c r="F574" i="14"/>
  <c r="F573" i="14"/>
  <c r="F572" i="14"/>
  <c r="F571" i="14"/>
  <c r="F570" i="14"/>
  <c r="F569" i="14"/>
  <c r="F568" i="14"/>
  <c r="F567" i="14"/>
  <c r="F566" i="14"/>
  <c r="F89" i="14"/>
  <c r="F88" i="14"/>
  <c r="F87" i="14"/>
  <c r="F565" i="14"/>
  <c r="F564" i="14"/>
  <c r="F563" i="14"/>
  <c r="F562" i="14"/>
  <c r="F561" i="14"/>
  <c r="F560" i="14"/>
  <c r="F559" i="14"/>
  <c r="F122" i="14"/>
  <c r="F121" i="14"/>
  <c r="F558" i="14"/>
  <c r="F557" i="14"/>
  <c r="F556" i="14"/>
  <c r="F555" i="14"/>
  <c r="F554" i="14"/>
  <c r="F553" i="14"/>
  <c r="F127" i="14"/>
  <c r="F126" i="14"/>
  <c r="F552" i="14"/>
  <c r="F551" i="14"/>
  <c r="F550" i="14"/>
  <c r="F549" i="14"/>
  <c r="F548" i="14"/>
  <c r="F547" i="14"/>
  <c r="F546" i="14"/>
  <c r="F545" i="14"/>
  <c r="F544" i="14"/>
  <c r="F543" i="14"/>
  <c r="F542" i="14"/>
  <c r="F541" i="14"/>
  <c r="F540" i="14"/>
  <c r="F539" i="14"/>
  <c r="F538" i="14"/>
  <c r="F117" i="14"/>
  <c r="F115" i="14"/>
  <c r="F537" i="14"/>
  <c r="F536" i="14"/>
  <c r="F535" i="14"/>
  <c r="F534" i="14"/>
  <c r="F533" i="14"/>
  <c r="F114" i="14"/>
  <c r="F532" i="14"/>
  <c r="F531" i="14"/>
  <c r="F530" i="14"/>
  <c r="F529" i="14"/>
  <c r="F528" i="14"/>
  <c r="F527" i="14"/>
  <c r="F526" i="14"/>
  <c r="F525" i="14"/>
  <c r="F524" i="14"/>
  <c r="F523" i="14"/>
  <c r="F522" i="14"/>
  <c r="F99" i="14"/>
  <c r="F521" i="14"/>
  <c r="F520" i="14"/>
  <c r="F519" i="14"/>
  <c r="F518" i="14"/>
  <c r="F517" i="14"/>
  <c r="F516" i="14"/>
  <c r="F515" i="14"/>
  <c r="F514" i="14"/>
  <c r="F129" i="14"/>
  <c r="F128" i="14"/>
  <c r="F513" i="14"/>
  <c r="F512" i="14"/>
  <c r="F125" i="14"/>
  <c r="F130" i="14"/>
  <c r="F124" i="14"/>
  <c r="F511" i="14"/>
  <c r="F510" i="14"/>
  <c r="F509" i="14"/>
  <c r="F508" i="14"/>
  <c r="F507" i="14"/>
  <c r="F506" i="14"/>
  <c r="F505" i="14"/>
  <c r="F504" i="14"/>
  <c r="F503" i="14"/>
  <c r="F502" i="14"/>
  <c r="F501" i="14"/>
  <c r="F500" i="14"/>
  <c r="F499" i="14"/>
  <c r="F498" i="14"/>
  <c r="F497" i="14"/>
  <c r="F496" i="14"/>
  <c r="F495" i="14"/>
  <c r="F494" i="14"/>
  <c r="F493" i="14"/>
  <c r="F492" i="14"/>
  <c r="F491" i="14"/>
  <c r="F490" i="14"/>
  <c r="F489" i="14"/>
  <c r="F488" i="14"/>
  <c r="F116" i="14"/>
  <c r="F487" i="14"/>
  <c r="F486" i="14"/>
  <c r="F485" i="14"/>
  <c r="F484" i="14"/>
  <c r="F483" i="14"/>
  <c r="F135" i="14"/>
  <c r="F482" i="14"/>
  <c r="F481" i="14"/>
  <c r="F480" i="14"/>
  <c r="F479" i="14"/>
  <c r="F478"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110" i="14"/>
  <c r="F451" i="14"/>
  <c r="F450" i="14"/>
  <c r="F449" i="14"/>
  <c r="F21" i="14"/>
  <c r="F448" i="14"/>
  <c r="F447" i="14"/>
  <c r="F446" i="14"/>
  <c r="F445" i="14"/>
  <c r="F444" i="14"/>
  <c r="F443" i="14"/>
  <c r="F442" i="14"/>
  <c r="F441" i="14"/>
  <c r="F440" i="14"/>
  <c r="F439" i="14"/>
  <c r="F438" i="14"/>
  <c r="F437" i="14"/>
  <c r="F436" i="14"/>
  <c r="F435" i="14"/>
  <c r="F434" i="14"/>
  <c r="F433" i="14"/>
  <c r="F432" i="14"/>
  <c r="F431" i="14"/>
  <c r="F430" i="14"/>
  <c r="F429" i="14"/>
  <c r="F428" i="14"/>
  <c r="F427" i="14"/>
  <c r="F426" i="14"/>
  <c r="F425" i="14"/>
  <c r="F140" i="14"/>
  <c r="F424" i="14"/>
  <c r="F423" i="14"/>
  <c r="F422" i="14"/>
  <c r="F421" i="14"/>
  <c r="F420" i="14"/>
  <c r="F419" i="14"/>
  <c r="F418" i="14"/>
  <c r="F417" i="14"/>
  <c r="F416" i="14"/>
  <c r="F415" i="14"/>
  <c r="F414" i="14"/>
  <c r="F413" i="14"/>
  <c r="F412" i="14"/>
  <c r="F411" i="14"/>
  <c r="F410" i="14"/>
  <c r="F409" i="14"/>
  <c r="F22" i="14"/>
  <c r="F408" i="14"/>
  <c r="F407" i="14"/>
  <c r="F406" i="14"/>
  <c r="F405" i="14"/>
  <c r="F404" i="14"/>
  <c r="F403" i="14"/>
  <c r="F402" i="14"/>
  <c r="F401" i="14"/>
  <c r="F400" i="14"/>
  <c r="F399" i="14"/>
  <c r="F398" i="14"/>
  <c r="F397" i="14"/>
  <c r="F396" i="14"/>
  <c r="F395" i="14"/>
  <c r="F394" i="14"/>
  <c r="F393" i="14"/>
  <c r="F392" i="14"/>
  <c r="F391" i="14"/>
  <c r="F390" i="14"/>
  <c r="F389" i="14"/>
  <c r="F109" i="14"/>
  <c r="F388" i="14"/>
  <c r="F387" i="14"/>
  <c r="F386" i="14"/>
  <c r="F385" i="14"/>
  <c r="F384" i="14"/>
  <c r="F383" i="14"/>
  <c r="F382" i="14"/>
  <c r="F381" i="14"/>
  <c r="F380" i="14"/>
  <c r="F379" i="14"/>
  <c r="F378" i="14"/>
  <c r="F377" i="14"/>
  <c r="F376" i="14"/>
  <c r="F375" i="14"/>
  <c r="F374" i="14"/>
  <c r="F373" i="14"/>
  <c r="F108" i="14"/>
  <c r="F372" i="14"/>
  <c r="F371" i="14"/>
  <c r="F370" i="14"/>
  <c r="F369" i="14"/>
  <c r="F368" i="14"/>
  <c r="F367" i="14"/>
  <c r="F366" i="14"/>
  <c r="F365" i="14"/>
  <c r="F364" i="14"/>
  <c r="F363" i="14"/>
  <c r="F362" i="14"/>
  <c r="F361" i="14"/>
  <c r="F134" i="14"/>
  <c r="F133" i="14"/>
  <c r="F132" i="14"/>
  <c r="F360" i="14"/>
  <c r="F131" i="14"/>
  <c r="F359" i="14"/>
  <c r="F358" i="14"/>
  <c r="F357" i="14"/>
  <c r="F356" i="14"/>
  <c r="F355" i="14"/>
  <c r="F354" i="14"/>
  <c r="F353" i="14"/>
  <c r="F352" i="14"/>
  <c r="F351" i="14"/>
  <c r="F350" i="14"/>
  <c r="F349" i="14"/>
  <c r="F348" i="14"/>
  <c r="F347" i="14"/>
  <c r="F346" i="14"/>
  <c r="F345" i="14"/>
  <c r="F344" i="14"/>
  <c r="F343" i="14"/>
  <c r="F342" i="14"/>
  <c r="F341" i="14"/>
  <c r="F113" i="14"/>
  <c r="F112" i="14"/>
  <c r="F340" i="14"/>
  <c r="F339" i="14"/>
  <c r="F338" i="14"/>
  <c r="F337" i="14"/>
  <c r="F336" i="14"/>
  <c r="F335" i="14"/>
  <c r="F334" i="14"/>
  <c r="F333" i="14"/>
  <c r="F332" i="14"/>
  <c r="F331" i="14"/>
  <c r="F330" i="14"/>
  <c r="F329" i="14"/>
  <c r="F328" i="14"/>
  <c r="F123" i="14"/>
  <c r="F327" i="14"/>
  <c r="F326" i="14"/>
  <c r="F325" i="14"/>
  <c r="F324" i="14"/>
  <c r="F323" i="14"/>
  <c r="F322" i="14"/>
  <c r="F321" i="14"/>
  <c r="F320" i="14"/>
  <c r="F319" i="14"/>
  <c r="F318" i="14"/>
  <c r="F317" i="14"/>
  <c r="F316" i="14"/>
  <c r="F315" i="14"/>
  <c r="F314" i="14"/>
  <c r="F313" i="14"/>
  <c r="F312" i="14"/>
  <c r="F311" i="14"/>
  <c r="F17" i="14"/>
  <c r="F310" i="14"/>
  <c r="F309" i="14"/>
  <c r="F308" i="14"/>
  <c r="F307" i="14"/>
  <c r="F306" i="14"/>
  <c r="F103" i="14"/>
  <c r="F102" i="14"/>
  <c r="F105" i="14"/>
  <c r="F101" i="14"/>
  <c r="F100" i="14"/>
  <c r="F107" i="14"/>
  <c r="F106" i="14"/>
  <c r="F98" i="14"/>
  <c r="F305" i="14"/>
  <c r="F304" i="14"/>
  <c r="F139" i="14"/>
  <c r="F303" i="14"/>
  <c r="F302" i="14"/>
  <c r="F301" i="14"/>
  <c r="F300" i="14"/>
  <c r="F299" i="14"/>
  <c r="F298" i="14"/>
  <c r="F297" i="14"/>
  <c r="F296" i="14"/>
  <c r="F295" i="14"/>
  <c r="F294" i="14"/>
  <c r="F293" i="14"/>
  <c r="F292" i="14"/>
  <c r="F291" i="14"/>
  <c r="F290" i="14"/>
  <c r="F289" i="14"/>
  <c r="F3" i="14"/>
  <c r="F288" i="14"/>
  <c r="F287" i="14"/>
  <c r="F286" i="14"/>
  <c r="F285" i="14"/>
  <c r="F23"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18"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13"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9"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20" i="14"/>
  <c r="F146" i="14"/>
  <c r="F145" i="14"/>
  <c r="F144" i="14"/>
  <c r="F143" i="14"/>
  <c r="F142" i="14"/>
  <c r="F141" i="14"/>
  <c r="F71" i="14"/>
  <c r="F70" i="14"/>
  <c r="F69" i="14"/>
  <c r="F68" i="14"/>
  <c r="F67" i="14"/>
  <c r="F66" i="14"/>
  <c r="F65" i="14"/>
  <c r="F64" i="14"/>
  <c r="F63" i="14"/>
  <c r="F62" i="14"/>
  <c r="F61" i="14"/>
  <c r="F60" i="14"/>
  <c r="F59" i="14"/>
  <c r="F55" i="14"/>
  <c r="F54" i="14"/>
  <c r="F52" i="14"/>
  <c r="F53" i="14"/>
  <c r="F56" i="14"/>
  <c r="F51" i="14"/>
  <c r="F50" i="14"/>
  <c r="F49" i="14"/>
  <c r="F48" i="14"/>
  <c r="F47" i="14"/>
  <c r="F46" i="14"/>
  <c r="F45" i="14"/>
  <c r="F35" i="14"/>
  <c r="F34" i="14"/>
  <c r="F33" i="14"/>
  <c r="F32" i="14"/>
  <c r="F31" i="14"/>
  <c r="F30" i="14"/>
  <c r="F29" i="14"/>
  <c r="F28" i="14"/>
  <c r="F27" i="14"/>
  <c r="F26" i="14"/>
  <c r="F15" i="14"/>
  <c r="F25" i="14"/>
  <c r="F24" i="14"/>
  <c r="F14" i="14"/>
  <c r="F12" i="14"/>
  <c r="F11" i="14"/>
  <c r="F10" i="14"/>
  <c r="F8" i="14"/>
  <c r="F9" i="14"/>
  <c r="F7" i="14"/>
  <c r="F4" i="14"/>
  <c r="F5" i="14"/>
  <c r="F6" i="14"/>
  <c r="F2" i="14"/>
  <c r="B2" i="12"/>
  <c r="V15" i="1" l="1"/>
  <c r="V16" i="1"/>
  <c r="V17" i="1"/>
  <c r="V18" i="1"/>
  <c r="V19" i="1"/>
  <c r="V20" i="1"/>
  <c r="V21" i="1"/>
  <c r="V22" i="1"/>
  <c r="Q3" i="1"/>
  <c r="C11" i="1" l="1"/>
  <c r="R244" i="1"/>
  <c r="R242" i="1"/>
  <c r="R239" i="1"/>
  <c r="R238" i="1"/>
  <c r="R234" i="1"/>
  <c r="R233" i="1"/>
  <c r="R232" i="1"/>
  <c r="R231" i="1"/>
  <c r="R229" i="1"/>
  <c r="R228" i="1"/>
  <c r="R227" i="1"/>
  <c r="R226" i="1"/>
  <c r="R225" i="1"/>
  <c r="R224" i="1"/>
  <c r="R222" i="1"/>
  <c r="R221" i="1"/>
  <c r="R220" i="1"/>
  <c r="R217" i="1"/>
  <c r="R216" i="1"/>
  <c r="R215" i="1"/>
  <c r="R214" i="1"/>
  <c r="R213" i="1"/>
  <c r="R211" i="1"/>
  <c r="R210" i="1"/>
  <c r="R209" i="1"/>
  <c r="R208" i="1"/>
  <c r="R207" i="1"/>
  <c r="R206" i="1"/>
  <c r="R205" i="1"/>
  <c r="R204" i="1"/>
  <c r="R203" i="1"/>
  <c r="R202" i="1"/>
  <c r="R199" i="1"/>
  <c r="R198" i="1"/>
  <c r="R197" i="1"/>
  <c r="R196" i="1"/>
  <c r="R195" i="1"/>
  <c r="R193" i="1"/>
  <c r="R192" i="1"/>
  <c r="R191" i="1"/>
  <c r="R190" i="1"/>
  <c r="R188" i="1"/>
  <c r="R187" i="1"/>
  <c r="R186" i="1"/>
  <c r="R185" i="1"/>
  <c r="R184" i="1"/>
  <c r="R181" i="1"/>
  <c r="R180" i="1"/>
  <c r="R179" i="1"/>
  <c r="R178" i="1"/>
  <c r="R177" i="1"/>
  <c r="R175" i="1"/>
  <c r="R174" i="1"/>
  <c r="R173" i="1"/>
  <c r="R172" i="1"/>
  <c r="R171" i="1"/>
  <c r="R170" i="1"/>
  <c r="R169" i="1"/>
  <c r="R168" i="1"/>
  <c r="R167" i="1"/>
  <c r="R166" i="1"/>
  <c r="R163" i="1"/>
  <c r="R162" i="1"/>
  <c r="R161" i="1"/>
  <c r="R160" i="1"/>
  <c r="R159" i="1"/>
  <c r="R157" i="1"/>
  <c r="R156" i="1"/>
  <c r="R155" i="1"/>
  <c r="R154" i="1"/>
  <c r="R152" i="1"/>
  <c r="R151" i="1"/>
  <c r="R150" i="1"/>
  <c r="R149" i="1"/>
  <c r="R148" i="1"/>
  <c r="R147" i="1"/>
  <c r="R145" i="1"/>
  <c r="R144" i="1"/>
  <c r="R143" i="1"/>
  <c r="R142" i="1"/>
  <c r="R141" i="1"/>
  <c r="R139" i="1"/>
  <c r="R138" i="1"/>
  <c r="R137" i="1"/>
  <c r="R136" i="1"/>
  <c r="R134" i="1"/>
  <c r="R133" i="1"/>
  <c r="R132" i="1"/>
  <c r="R131" i="1"/>
  <c r="R130" i="1"/>
  <c r="R129" i="1"/>
  <c r="R127" i="1"/>
  <c r="R125" i="1"/>
  <c r="R124" i="1"/>
  <c r="R123" i="1"/>
  <c r="R121" i="1"/>
  <c r="R120" i="1"/>
  <c r="R119" i="1"/>
  <c r="R118" i="1"/>
  <c r="R116" i="1"/>
  <c r="R115" i="1"/>
  <c r="R114" i="1"/>
  <c r="R113" i="1"/>
  <c r="R112" i="1"/>
  <c r="R111" i="1"/>
  <c r="R109" i="1"/>
  <c r="R108" i="1"/>
  <c r="R107" i="1"/>
  <c r="R106" i="1"/>
  <c r="R105" i="1"/>
  <c r="R103" i="1"/>
  <c r="R102" i="1"/>
  <c r="R101" i="1"/>
  <c r="R100" i="1"/>
  <c r="R98" i="1"/>
  <c r="R97" i="1"/>
  <c r="R96" i="1"/>
  <c r="R95" i="1"/>
  <c r="R94" i="1"/>
  <c r="R91" i="1"/>
  <c r="R90" i="1"/>
  <c r="R89" i="1"/>
  <c r="R88" i="1"/>
  <c r="R87" i="1"/>
  <c r="R85" i="1"/>
  <c r="R84" i="1"/>
  <c r="R83" i="1"/>
  <c r="R82" i="1"/>
  <c r="R80" i="1"/>
  <c r="R77" i="1"/>
  <c r="R76" i="1"/>
  <c r="R75" i="1"/>
  <c r="R73" i="1"/>
  <c r="R72" i="1"/>
  <c r="R71" i="1"/>
  <c r="R70" i="1"/>
  <c r="R69" i="1"/>
  <c r="R67" i="1"/>
  <c r="R66" i="1"/>
  <c r="R65" i="1"/>
  <c r="R64" i="1"/>
  <c r="R62" i="1"/>
  <c r="R61" i="1"/>
  <c r="R60" i="1"/>
  <c r="R59" i="1"/>
  <c r="R58" i="1"/>
  <c r="R55" i="1"/>
  <c r="R54" i="1"/>
  <c r="R53" i="1"/>
  <c r="R52" i="1"/>
  <c r="R51" i="1"/>
  <c r="R49" i="1"/>
  <c r="R48" i="1"/>
  <c r="R47" i="1"/>
  <c r="R46" i="1"/>
  <c r="R45" i="1"/>
  <c r="R44" i="1"/>
  <c r="R43" i="1"/>
  <c r="R42" i="1"/>
  <c r="R41" i="1"/>
  <c r="R40" i="1"/>
  <c r="R39" i="1"/>
  <c r="R37" i="1"/>
  <c r="R36" i="1"/>
  <c r="R35" i="1"/>
  <c r="R34" i="1"/>
  <c r="R33" i="1"/>
  <c r="R31" i="1"/>
  <c r="R30" i="1"/>
  <c r="R29" i="1"/>
  <c r="R28" i="1"/>
  <c r="R26" i="1"/>
  <c r="R25" i="1"/>
  <c r="R24" i="1"/>
  <c r="R23" i="1"/>
  <c r="R22" i="1"/>
  <c r="R19" i="1"/>
  <c r="R18" i="1"/>
  <c r="R17" i="1"/>
  <c r="R243" i="1"/>
  <c r="R241" i="1"/>
  <c r="R240" i="1"/>
  <c r="R237" i="1"/>
  <c r="R236" i="1"/>
  <c r="R235" i="1"/>
  <c r="R230" i="1"/>
  <c r="R223" i="1"/>
  <c r="R219" i="1"/>
  <c r="R218" i="1"/>
  <c r="R212" i="1"/>
  <c r="R201" i="1"/>
  <c r="R200" i="1"/>
  <c r="R194" i="1"/>
  <c r="R189" i="1"/>
  <c r="R183" i="1"/>
  <c r="R182" i="1"/>
  <c r="R176" i="1"/>
  <c r="R165" i="1"/>
  <c r="R164" i="1"/>
  <c r="R158" i="1"/>
  <c r="R153" i="1"/>
  <c r="R146" i="1"/>
  <c r="R140" i="1"/>
  <c r="R135" i="1"/>
  <c r="R128" i="1"/>
  <c r="R126" i="1"/>
  <c r="R122" i="1"/>
  <c r="R117" i="1"/>
  <c r="R110" i="1"/>
  <c r="R104" i="1"/>
  <c r="R99" i="1"/>
  <c r="R93" i="1"/>
  <c r="R92" i="1"/>
  <c r="R86" i="1"/>
  <c r="R81" i="1"/>
  <c r="R79" i="1"/>
  <c r="R78" i="1"/>
  <c r="R74" i="1"/>
  <c r="R68" i="1"/>
  <c r="R63" i="1"/>
  <c r="R57" i="1"/>
  <c r="R56" i="1"/>
  <c r="R50" i="1"/>
  <c r="R38" i="1"/>
  <c r="R32" i="1"/>
  <c r="R27" i="1"/>
  <c r="R21" i="1"/>
  <c r="R20" i="1"/>
  <c r="A244" i="1" l="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M3" i="2" l="1"/>
  <c r="S3" i="2"/>
  <c r="R3" i="2"/>
  <c r="P3" i="2"/>
  <c r="L3" i="2"/>
  <c r="K3" i="2"/>
  <c r="J3" i="2"/>
  <c r="B3" i="2"/>
  <c r="AT262" i="2" l="1"/>
  <c r="AR262" i="2"/>
  <c r="AP262" i="2"/>
  <c r="AN262" i="2"/>
  <c r="AL262" i="2"/>
  <c r="AJ262" i="2"/>
  <c r="AH262" i="2"/>
  <c r="AF262" i="2"/>
  <c r="AD262" i="2"/>
  <c r="AB262" i="2"/>
  <c r="AT261" i="2"/>
  <c r="AR261" i="2"/>
  <c r="AP261" i="2"/>
  <c r="AN261" i="2"/>
  <c r="AL261" i="2"/>
  <c r="AJ261" i="2"/>
  <c r="AH261" i="2"/>
  <c r="AF261" i="2"/>
  <c r="AD261" i="2"/>
  <c r="AB261" i="2"/>
  <c r="AT260" i="2"/>
  <c r="AR260" i="2"/>
  <c r="AP260" i="2"/>
  <c r="AN260" i="2"/>
  <c r="AL260" i="2"/>
  <c r="AJ260" i="2"/>
  <c r="AH260" i="2"/>
  <c r="AF260" i="2"/>
  <c r="AD260" i="2"/>
  <c r="AB260" i="2"/>
  <c r="AT259" i="2"/>
  <c r="AR259" i="2"/>
  <c r="AP259" i="2"/>
  <c r="AN259" i="2"/>
  <c r="AL259" i="2"/>
  <c r="AJ259" i="2"/>
  <c r="AH259" i="2"/>
  <c r="AF259" i="2"/>
  <c r="AD259" i="2"/>
  <c r="AB259" i="2"/>
  <c r="AT258" i="2"/>
  <c r="AR258" i="2"/>
  <c r="AP258" i="2"/>
  <c r="AN258" i="2"/>
  <c r="AL258" i="2"/>
  <c r="AJ258" i="2"/>
  <c r="AH258" i="2"/>
  <c r="AF258" i="2"/>
  <c r="AD258" i="2"/>
  <c r="AB258" i="2"/>
  <c r="AT257" i="2"/>
  <c r="AR257" i="2"/>
  <c r="AP257" i="2"/>
  <c r="AN257" i="2"/>
  <c r="AL257" i="2"/>
  <c r="AJ257" i="2"/>
  <c r="AH257" i="2"/>
  <c r="AF257" i="2"/>
  <c r="AD257" i="2"/>
  <c r="AB257" i="2"/>
  <c r="AT256" i="2"/>
  <c r="AR256" i="2"/>
  <c r="AP256" i="2"/>
  <c r="AN256" i="2"/>
  <c r="AL256" i="2"/>
  <c r="AJ256" i="2"/>
  <c r="AH256" i="2"/>
  <c r="AF256" i="2"/>
  <c r="AD256" i="2"/>
  <c r="AB256" i="2"/>
  <c r="AT255" i="2"/>
  <c r="AR255" i="2"/>
  <c r="AP255" i="2"/>
  <c r="AN255" i="2"/>
  <c r="AL255" i="2"/>
  <c r="AJ255" i="2"/>
  <c r="AH255" i="2"/>
  <c r="AF255" i="2"/>
  <c r="AD255" i="2"/>
  <c r="AB255" i="2"/>
  <c r="AT254" i="2"/>
  <c r="AR254" i="2"/>
  <c r="AP254" i="2"/>
  <c r="AN254" i="2"/>
  <c r="AL254" i="2"/>
  <c r="AJ254" i="2"/>
  <c r="AH254" i="2"/>
  <c r="AF254" i="2"/>
  <c r="AD254" i="2"/>
  <c r="AB254" i="2"/>
  <c r="AT253" i="2"/>
  <c r="AR253" i="2"/>
  <c r="AP253" i="2"/>
  <c r="AN253" i="2"/>
  <c r="AL253" i="2"/>
  <c r="AJ253" i="2"/>
  <c r="AH253" i="2"/>
  <c r="AF253" i="2"/>
  <c r="AD253" i="2"/>
  <c r="AB253" i="2"/>
  <c r="AT252" i="2"/>
  <c r="AR252" i="2"/>
  <c r="AP252" i="2"/>
  <c r="AN252" i="2"/>
  <c r="AL252" i="2"/>
  <c r="AJ252" i="2"/>
  <c r="AH252" i="2"/>
  <c r="AF252" i="2"/>
  <c r="AD252" i="2"/>
  <c r="AB252" i="2"/>
  <c r="AT251" i="2"/>
  <c r="AR251" i="2"/>
  <c r="AP251" i="2"/>
  <c r="AN251" i="2"/>
  <c r="AL251" i="2"/>
  <c r="AJ251" i="2"/>
  <c r="AH251" i="2"/>
  <c r="AF251" i="2"/>
  <c r="AD251" i="2"/>
  <c r="AB251" i="2"/>
  <c r="AT250" i="2"/>
  <c r="AR250" i="2"/>
  <c r="AP250" i="2"/>
  <c r="AN250" i="2"/>
  <c r="AL250" i="2"/>
  <c r="AJ250" i="2"/>
  <c r="AH250" i="2"/>
  <c r="AF250" i="2"/>
  <c r="AD250" i="2"/>
  <c r="AB250" i="2"/>
  <c r="AT249" i="2"/>
  <c r="AR249" i="2"/>
  <c r="AP249" i="2"/>
  <c r="AN249" i="2"/>
  <c r="AL249" i="2"/>
  <c r="AJ249" i="2"/>
  <c r="AH249" i="2"/>
  <c r="AF249" i="2"/>
  <c r="AD249" i="2"/>
  <c r="AB249" i="2"/>
  <c r="AT248" i="2"/>
  <c r="AR248" i="2"/>
  <c r="AP248" i="2"/>
  <c r="AN248" i="2"/>
  <c r="AL248" i="2"/>
  <c r="AJ248" i="2"/>
  <c r="AH248" i="2"/>
  <c r="AF248" i="2"/>
  <c r="AD248" i="2"/>
  <c r="AB248" i="2"/>
  <c r="AT247" i="2"/>
  <c r="AR247" i="2"/>
  <c r="AP247" i="2"/>
  <c r="AN247" i="2"/>
  <c r="AL247" i="2"/>
  <c r="AJ247" i="2"/>
  <c r="AH247" i="2"/>
  <c r="AF247" i="2"/>
  <c r="AD247" i="2"/>
  <c r="AB247" i="2"/>
  <c r="AT246" i="2"/>
  <c r="AR246" i="2"/>
  <c r="AP246" i="2"/>
  <c r="AN246" i="2"/>
  <c r="AL246" i="2"/>
  <c r="AJ246" i="2"/>
  <c r="AH246" i="2"/>
  <c r="AF246" i="2"/>
  <c r="AD246" i="2"/>
  <c r="AB246" i="2"/>
  <c r="AT245" i="2"/>
  <c r="AR245" i="2"/>
  <c r="AP245" i="2"/>
  <c r="AN245" i="2"/>
  <c r="AL245" i="2"/>
  <c r="AJ245" i="2"/>
  <c r="AH245" i="2"/>
  <c r="AF245" i="2"/>
  <c r="AD245" i="2"/>
  <c r="AB245" i="2"/>
  <c r="AT244" i="2"/>
  <c r="AR244" i="2"/>
  <c r="AP244" i="2"/>
  <c r="AN244" i="2"/>
  <c r="AL244" i="2"/>
  <c r="AJ244" i="2"/>
  <c r="AH244" i="2"/>
  <c r="AF244" i="2"/>
  <c r="AD244" i="2"/>
  <c r="AB244" i="2"/>
  <c r="AT243" i="2"/>
  <c r="AR243" i="2"/>
  <c r="AP243" i="2"/>
  <c r="AN243" i="2"/>
  <c r="AL243" i="2"/>
  <c r="AJ243" i="2"/>
  <c r="AH243" i="2"/>
  <c r="AF243" i="2"/>
  <c r="AD243" i="2"/>
  <c r="AB243" i="2"/>
  <c r="AT242" i="2"/>
  <c r="AR242" i="2"/>
  <c r="AP242" i="2"/>
  <c r="AN242" i="2"/>
  <c r="AL242" i="2"/>
  <c r="AJ242" i="2"/>
  <c r="AH242" i="2"/>
  <c r="AF242" i="2"/>
  <c r="AD242" i="2"/>
  <c r="AB242" i="2"/>
  <c r="AT241" i="2"/>
  <c r="AR241" i="2"/>
  <c r="AP241" i="2"/>
  <c r="AN241" i="2"/>
  <c r="AL241" i="2"/>
  <c r="AJ241" i="2"/>
  <c r="AH241" i="2"/>
  <c r="AF241" i="2"/>
  <c r="AD241" i="2"/>
  <c r="AB241" i="2"/>
  <c r="AT240" i="2"/>
  <c r="AR240" i="2"/>
  <c r="AP240" i="2"/>
  <c r="AN240" i="2"/>
  <c r="AL240" i="2"/>
  <c r="AJ240" i="2"/>
  <c r="AH240" i="2"/>
  <c r="AF240" i="2"/>
  <c r="AD240" i="2"/>
  <c r="AB240" i="2"/>
  <c r="AT239" i="2"/>
  <c r="AR239" i="2"/>
  <c r="AP239" i="2"/>
  <c r="AN239" i="2"/>
  <c r="AL239" i="2"/>
  <c r="AJ239" i="2"/>
  <c r="AH239" i="2"/>
  <c r="AF239" i="2"/>
  <c r="AD239" i="2"/>
  <c r="AB239" i="2"/>
  <c r="AT238" i="2"/>
  <c r="AR238" i="2"/>
  <c r="AP238" i="2"/>
  <c r="AN238" i="2"/>
  <c r="AL238" i="2"/>
  <c r="AJ238" i="2"/>
  <c r="AH238" i="2"/>
  <c r="AF238" i="2"/>
  <c r="AD238" i="2"/>
  <c r="AB238" i="2"/>
  <c r="AT237" i="2"/>
  <c r="AR237" i="2"/>
  <c r="AP237" i="2"/>
  <c r="AN237" i="2"/>
  <c r="AL237" i="2"/>
  <c r="AJ237" i="2"/>
  <c r="AH237" i="2"/>
  <c r="AF237" i="2"/>
  <c r="AD237" i="2"/>
  <c r="AB237" i="2"/>
  <c r="AT236" i="2"/>
  <c r="AR236" i="2"/>
  <c r="AP236" i="2"/>
  <c r="AN236" i="2"/>
  <c r="AL236" i="2"/>
  <c r="AJ236" i="2"/>
  <c r="AH236" i="2"/>
  <c r="AF236" i="2"/>
  <c r="AD236" i="2"/>
  <c r="AB236" i="2"/>
  <c r="AT235" i="2"/>
  <c r="AR235" i="2"/>
  <c r="AP235" i="2"/>
  <c r="AN235" i="2"/>
  <c r="AL235" i="2"/>
  <c r="AJ235" i="2"/>
  <c r="AH235" i="2"/>
  <c r="AF235" i="2"/>
  <c r="AD235" i="2"/>
  <c r="AB235" i="2"/>
  <c r="AT234" i="2"/>
  <c r="AR234" i="2"/>
  <c r="AP234" i="2"/>
  <c r="AN234" i="2"/>
  <c r="AL234" i="2"/>
  <c r="AJ234" i="2"/>
  <c r="AH234" i="2"/>
  <c r="AF234" i="2"/>
  <c r="AD234" i="2"/>
  <c r="AB234" i="2"/>
  <c r="AT233" i="2"/>
  <c r="AR233" i="2"/>
  <c r="AP233" i="2"/>
  <c r="AN233" i="2"/>
  <c r="AL233" i="2"/>
  <c r="AJ233" i="2"/>
  <c r="AH233" i="2"/>
  <c r="AF233" i="2"/>
  <c r="AD233" i="2"/>
  <c r="AB233" i="2"/>
  <c r="AT232" i="2"/>
  <c r="AR232" i="2"/>
  <c r="AP232" i="2"/>
  <c r="AN232" i="2"/>
  <c r="AL232" i="2"/>
  <c r="AJ232" i="2"/>
  <c r="AH232" i="2"/>
  <c r="AF232" i="2"/>
  <c r="AD232" i="2"/>
  <c r="AB232" i="2"/>
  <c r="AT231" i="2"/>
  <c r="AR231" i="2"/>
  <c r="AP231" i="2"/>
  <c r="AN231" i="2"/>
  <c r="AL231" i="2"/>
  <c r="AJ231" i="2"/>
  <c r="AH231" i="2"/>
  <c r="AF231" i="2"/>
  <c r="AD231" i="2"/>
  <c r="AB231" i="2"/>
  <c r="AT230" i="2"/>
  <c r="AR230" i="2"/>
  <c r="AP230" i="2"/>
  <c r="AN230" i="2"/>
  <c r="AL230" i="2"/>
  <c r="AJ230" i="2"/>
  <c r="AH230" i="2"/>
  <c r="AF230" i="2"/>
  <c r="AD230" i="2"/>
  <c r="AB230" i="2"/>
  <c r="AT229" i="2"/>
  <c r="AR229" i="2"/>
  <c r="AP229" i="2"/>
  <c r="AN229" i="2"/>
  <c r="AL229" i="2"/>
  <c r="AJ229" i="2"/>
  <c r="AH229" i="2"/>
  <c r="AF229" i="2"/>
  <c r="AD229" i="2"/>
  <c r="AB229" i="2"/>
  <c r="AT228" i="2"/>
  <c r="AR228" i="2"/>
  <c r="AP228" i="2"/>
  <c r="AN228" i="2"/>
  <c r="AL228" i="2"/>
  <c r="AJ228" i="2"/>
  <c r="AH228" i="2"/>
  <c r="AF228" i="2"/>
  <c r="AD228" i="2"/>
  <c r="AB228" i="2"/>
  <c r="AT227" i="2"/>
  <c r="AR227" i="2"/>
  <c r="AP227" i="2"/>
  <c r="AN227" i="2"/>
  <c r="AL227" i="2"/>
  <c r="AJ227" i="2"/>
  <c r="AH227" i="2"/>
  <c r="AF227" i="2"/>
  <c r="AD227" i="2"/>
  <c r="AB227" i="2"/>
  <c r="AT226" i="2"/>
  <c r="AR226" i="2"/>
  <c r="AP226" i="2"/>
  <c r="AN226" i="2"/>
  <c r="AL226" i="2"/>
  <c r="AJ226" i="2"/>
  <c r="AH226" i="2"/>
  <c r="AF226" i="2"/>
  <c r="AD226" i="2"/>
  <c r="AB226" i="2"/>
  <c r="AT225" i="2"/>
  <c r="AR225" i="2"/>
  <c r="AP225" i="2"/>
  <c r="AN225" i="2"/>
  <c r="AL225" i="2"/>
  <c r="AJ225" i="2"/>
  <c r="AH225" i="2"/>
  <c r="AF225" i="2"/>
  <c r="AD225" i="2"/>
  <c r="AB225" i="2"/>
  <c r="AT224" i="2"/>
  <c r="AR224" i="2"/>
  <c r="AP224" i="2"/>
  <c r="AN224" i="2"/>
  <c r="AL224" i="2"/>
  <c r="AJ224" i="2"/>
  <c r="AH224" i="2"/>
  <c r="AF224" i="2"/>
  <c r="AD224" i="2"/>
  <c r="AB224" i="2"/>
  <c r="AT223" i="2"/>
  <c r="AR223" i="2"/>
  <c r="AP223" i="2"/>
  <c r="AN223" i="2"/>
  <c r="AL223" i="2"/>
  <c r="AJ223" i="2"/>
  <c r="AH223" i="2"/>
  <c r="AF223" i="2"/>
  <c r="AD223" i="2"/>
  <c r="AB223" i="2"/>
  <c r="AT222" i="2"/>
  <c r="AR222" i="2"/>
  <c r="AP222" i="2"/>
  <c r="AN222" i="2"/>
  <c r="AL222" i="2"/>
  <c r="AJ222" i="2"/>
  <c r="AH222" i="2"/>
  <c r="AF222" i="2"/>
  <c r="AD222" i="2"/>
  <c r="AB222" i="2"/>
  <c r="AT221" i="2"/>
  <c r="AR221" i="2"/>
  <c r="AP221" i="2"/>
  <c r="AN221" i="2"/>
  <c r="AL221" i="2"/>
  <c r="AJ221" i="2"/>
  <c r="AH221" i="2"/>
  <c r="AF221" i="2"/>
  <c r="AD221" i="2"/>
  <c r="AB221" i="2"/>
  <c r="AT220" i="2"/>
  <c r="AR220" i="2"/>
  <c r="AP220" i="2"/>
  <c r="AN220" i="2"/>
  <c r="AL220" i="2"/>
  <c r="AJ220" i="2"/>
  <c r="AH220" i="2"/>
  <c r="AF220" i="2"/>
  <c r="AD220" i="2"/>
  <c r="AB220" i="2"/>
  <c r="AT219" i="2"/>
  <c r="AR219" i="2"/>
  <c r="AP219" i="2"/>
  <c r="AN219" i="2"/>
  <c r="AL219" i="2"/>
  <c r="AJ219" i="2"/>
  <c r="AH219" i="2"/>
  <c r="AF219" i="2"/>
  <c r="AD219" i="2"/>
  <c r="AB219" i="2"/>
  <c r="AT218" i="2"/>
  <c r="AR218" i="2"/>
  <c r="AP218" i="2"/>
  <c r="AN218" i="2"/>
  <c r="AL218" i="2"/>
  <c r="AJ218" i="2"/>
  <c r="AH218" i="2"/>
  <c r="AF218" i="2"/>
  <c r="AD218" i="2"/>
  <c r="AB218" i="2"/>
  <c r="AT217" i="2"/>
  <c r="AR217" i="2"/>
  <c r="AP217" i="2"/>
  <c r="AN217" i="2"/>
  <c r="AL217" i="2"/>
  <c r="AJ217" i="2"/>
  <c r="AH217" i="2"/>
  <c r="AF217" i="2"/>
  <c r="AD217" i="2"/>
  <c r="AB217" i="2"/>
  <c r="AT216" i="2"/>
  <c r="AR216" i="2"/>
  <c r="AP216" i="2"/>
  <c r="AN216" i="2"/>
  <c r="AL216" i="2"/>
  <c r="AJ216" i="2"/>
  <c r="AH216" i="2"/>
  <c r="AF216" i="2"/>
  <c r="AD216" i="2"/>
  <c r="AB216" i="2"/>
  <c r="AT215" i="2"/>
  <c r="AR215" i="2"/>
  <c r="AP215" i="2"/>
  <c r="AN215" i="2"/>
  <c r="AL215" i="2"/>
  <c r="AJ215" i="2"/>
  <c r="AH215" i="2"/>
  <c r="AF215" i="2"/>
  <c r="AD215" i="2"/>
  <c r="AB215" i="2"/>
  <c r="AT214" i="2"/>
  <c r="AR214" i="2"/>
  <c r="AP214" i="2"/>
  <c r="AN214" i="2"/>
  <c r="AL214" i="2"/>
  <c r="AJ214" i="2"/>
  <c r="AH214" i="2"/>
  <c r="AF214" i="2"/>
  <c r="AD214" i="2"/>
  <c r="AB214" i="2"/>
  <c r="AT213" i="2"/>
  <c r="AR213" i="2"/>
  <c r="AP213" i="2"/>
  <c r="AN213" i="2"/>
  <c r="AL213" i="2"/>
  <c r="AJ213" i="2"/>
  <c r="AH213" i="2"/>
  <c r="AF213" i="2"/>
  <c r="AD213" i="2"/>
  <c r="AB213" i="2"/>
  <c r="AT212" i="2"/>
  <c r="AR212" i="2"/>
  <c r="AP212" i="2"/>
  <c r="AN212" i="2"/>
  <c r="AL212" i="2"/>
  <c r="AJ212" i="2"/>
  <c r="AH212" i="2"/>
  <c r="AF212" i="2"/>
  <c r="AD212" i="2"/>
  <c r="AB212" i="2"/>
  <c r="AT211" i="2"/>
  <c r="AR211" i="2"/>
  <c r="AP211" i="2"/>
  <c r="AN211" i="2"/>
  <c r="AL211" i="2"/>
  <c r="AJ211" i="2"/>
  <c r="AH211" i="2"/>
  <c r="AF211" i="2"/>
  <c r="AD211" i="2"/>
  <c r="AB211" i="2"/>
  <c r="AT210" i="2"/>
  <c r="AR210" i="2"/>
  <c r="AP210" i="2"/>
  <c r="AN210" i="2"/>
  <c r="AL210" i="2"/>
  <c r="AJ210" i="2"/>
  <c r="AH210" i="2"/>
  <c r="AF210" i="2"/>
  <c r="AD210" i="2"/>
  <c r="AB210" i="2"/>
  <c r="AT209" i="2"/>
  <c r="AR209" i="2"/>
  <c r="AP209" i="2"/>
  <c r="AN209" i="2"/>
  <c r="AL209" i="2"/>
  <c r="AJ209" i="2"/>
  <c r="AH209" i="2"/>
  <c r="AF209" i="2"/>
  <c r="AD209" i="2"/>
  <c r="AB209" i="2"/>
  <c r="AT208" i="2"/>
  <c r="AR208" i="2"/>
  <c r="AP208" i="2"/>
  <c r="AN208" i="2"/>
  <c r="AL208" i="2"/>
  <c r="AJ208" i="2"/>
  <c r="AH208" i="2"/>
  <c r="AF208" i="2"/>
  <c r="AD208" i="2"/>
  <c r="AB208" i="2"/>
  <c r="AT207" i="2"/>
  <c r="AR207" i="2"/>
  <c r="AP207" i="2"/>
  <c r="AN207" i="2"/>
  <c r="AL207" i="2"/>
  <c r="AJ207" i="2"/>
  <c r="AH207" i="2"/>
  <c r="AF207" i="2"/>
  <c r="AD207" i="2"/>
  <c r="AB207" i="2"/>
  <c r="AT206" i="2"/>
  <c r="AR206" i="2"/>
  <c r="AP206" i="2"/>
  <c r="AN206" i="2"/>
  <c r="AL206" i="2"/>
  <c r="AJ206" i="2"/>
  <c r="AH206" i="2"/>
  <c r="AF206" i="2"/>
  <c r="AD206" i="2"/>
  <c r="AB206" i="2"/>
  <c r="AT205" i="2"/>
  <c r="AR205" i="2"/>
  <c r="AP205" i="2"/>
  <c r="AN205" i="2"/>
  <c r="AL205" i="2"/>
  <c r="AJ205" i="2"/>
  <c r="AH205" i="2"/>
  <c r="AF205" i="2"/>
  <c r="AD205" i="2"/>
  <c r="AB205" i="2"/>
  <c r="AT204" i="2"/>
  <c r="AR204" i="2"/>
  <c r="AP204" i="2"/>
  <c r="AN204" i="2"/>
  <c r="AL204" i="2"/>
  <c r="AJ204" i="2"/>
  <c r="AH204" i="2"/>
  <c r="AF204" i="2"/>
  <c r="AD204" i="2"/>
  <c r="AB204" i="2"/>
  <c r="AT203" i="2"/>
  <c r="AR203" i="2"/>
  <c r="AP203" i="2"/>
  <c r="AN203" i="2"/>
  <c r="AL203" i="2"/>
  <c r="AJ203" i="2"/>
  <c r="AH203" i="2"/>
  <c r="AF203" i="2"/>
  <c r="AD203" i="2"/>
  <c r="AB203" i="2"/>
  <c r="AT202" i="2"/>
  <c r="AR202" i="2"/>
  <c r="AP202" i="2"/>
  <c r="AN202" i="2"/>
  <c r="AL202" i="2"/>
  <c r="AJ202" i="2"/>
  <c r="AH202" i="2"/>
  <c r="AF202" i="2"/>
  <c r="AD202" i="2"/>
  <c r="AB202" i="2"/>
  <c r="AT201" i="2"/>
  <c r="AR201" i="2"/>
  <c r="AP201" i="2"/>
  <c r="AN201" i="2"/>
  <c r="AL201" i="2"/>
  <c r="AJ201" i="2"/>
  <c r="AH201" i="2"/>
  <c r="AF201" i="2"/>
  <c r="AD201" i="2"/>
  <c r="AB201" i="2"/>
  <c r="AT200" i="2"/>
  <c r="AR200" i="2"/>
  <c r="AP200" i="2"/>
  <c r="AN200" i="2"/>
  <c r="AL200" i="2"/>
  <c r="AJ200" i="2"/>
  <c r="AH200" i="2"/>
  <c r="AF200" i="2"/>
  <c r="AD200" i="2"/>
  <c r="AB200" i="2"/>
  <c r="AT199" i="2"/>
  <c r="AR199" i="2"/>
  <c r="AP199" i="2"/>
  <c r="AN199" i="2"/>
  <c r="AL199" i="2"/>
  <c r="AJ199" i="2"/>
  <c r="AH199" i="2"/>
  <c r="AF199" i="2"/>
  <c r="AD199" i="2"/>
  <c r="AB199" i="2"/>
  <c r="AT198" i="2"/>
  <c r="AR198" i="2"/>
  <c r="AP198" i="2"/>
  <c r="AN198" i="2"/>
  <c r="AL198" i="2"/>
  <c r="AJ198" i="2"/>
  <c r="AH198" i="2"/>
  <c r="AF198" i="2"/>
  <c r="AD198" i="2"/>
  <c r="AB198" i="2"/>
  <c r="AT197" i="2"/>
  <c r="AR197" i="2"/>
  <c r="AP197" i="2"/>
  <c r="AN197" i="2"/>
  <c r="AL197" i="2"/>
  <c r="AJ197" i="2"/>
  <c r="AH197" i="2"/>
  <c r="AF197" i="2"/>
  <c r="AD197" i="2"/>
  <c r="AB197" i="2"/>
  <c r="AT196" i="2"/>
  <c r="AR196" i="2"/>
  <c r="AP196" i="2"/>
  <c r="AN196" i="2"/>
  <c r="AL196" i="2"/>
  <c r="AJ196" i="2"/>
  <c r="AH196" i="2"/>
  <c r="AF196" i="2"/>
  <c r="AD196" i="2"/>
  <c r="AB196" i="2"/>
  <c r="AT195" i="2"/>
  <c r="AR195" i="2"/>
  <c r="AP195" i="2"/>
  <c r="AN195" i="2"/>
  <c r="AL195" i="2"/>
  <c r="AJ195" i="2"/>
  <c r="AH195" i="2"/>
  <c r="AF195" i="2"/>
  <c r="AD195" i="2"/>
  <c r="AB195" i="2"/>
  <c r="AT194" i="2"/>
  <c r="AR194" i="2"/>
  <c r="AP194" i="2"/>
  <c r="AN194" i="2"/>
  <c r="AL194" i="2"/>
  <c r="AJ194" i="2"/>
  <c r="AH194" i="2"/>
  <c r="AF194" i="2"/>
  <c r="AD194" i="2"/>
  <c r="AB194" i="2"/>
  <c r="AT193" i="2"/>
  <c r="AR193" i="2"/>
  <c r="AP193" i="2"/>
  <c r="AN193" i="2"/>
  <c r="AL193" i="2"/>
  <c r="AJ193" i="2"/>
  <c r="AH193" i="2"/>
  <c r="AF193" i="2"/>
  <c r="AD193" i="2"/>
  <c r="AB193" i="2"/>
  <c r="AT192" i="2"/>
  <c r="AR192" i="2"/>
  <c r="AP192" i="2"/>
  <c r="AN192" i="2"/>
  <c r="AL192" i="2"/>
  <c r="AJ192" i="2"/>
  <c r="AH192" i="2"/>
  <c r="AF192" i="2"/>
  <c r="AD192" i="2"/>
  <c r="AB192" i="2"/>
  <c r="AT191" i="2"/>
  <c r="AR191" i="2"/>
  <c r="AP191" i="2"/>
  <c r="AN191" i="2"/>
  <c r="AL191" i="2"/>
  <c r="AJ191" i="2"/>
  <c r="AH191" i="2"/>
  <c r="AF191" i="2"/>
  <c r="AD191" i="2"/>
  <c r="AB191" i="2"/>
  <c r="AT190" i="2"/>
  <c r="AR190" i="2"/>
  <c r="AP190" i="2"/>
  <c r="AN190" i="2"/>
  <c r="AL190" i="2"/>
  <c r="AJ190" i="2"/>
  <c r="AH190" i="2"/>
  <c r="AF190" i="2"/>
  <c r="AD190" i="2"/>
  <c r="AB190" i="2"/>
  <c r="AT189" i="2"/>
  <c r="AR189" i="2"/>
  <c r="AP189" i="2"/>
  <c r="AN189" i="2"/>
  <c r="AL189" i="2"/>
  <c r="AJ189" i="2"/>
  <c r="AH189" i="2"/>
  <c r="AF189" i="2"/>
  <c r="AD189" i="2"/>
  <c r="AB189" i="2"/>
  <c r="AT188" i="2"/>
  <c r="AR188" i="2"/>
  <c r="AP188" i="2"/>
  <c r="AN188" i="2"/>
  <c r="AL188" i="2"/>
  <c r="AJ188" i="2"/>
  <c r="AH188" i="2"/>
  <c r="AF188" i="2"/>
  <c r="AD188" i="2"/>
  <c r="AB188" i="2"/>
  <c r="AT187" i="2"/>
  <c r="AR187" i="2"/>
  <c r="AP187" i="2"/>
  <c r="AN187" i="2"/>
  <c r="AL187" i="2"/>
  <c r="AJ187" i="2"/>
  <c r="AH187" i="2"/>
  <c r="AF187" i="2"/>
  <c r="AD187" i="2"/>
  <c r="AB187" i="2"/>
  <c r="AT186" i="2"/>
  <c r="AR186" i="2"/>
  <c r="AP186" i="2"/>
  <c r="AN186" i="2"/>
  <c r="AL186" i="2"/>
  <c r="AJ186" i="2"/>
  <c r="AH186" i="2"/>
  <c r="AF186" i="2"/>
  <c r="AD186" i="2"/>
  <c r="AB186" i="2"/>
  <c r="AT185" i="2"/>
  <c r="AR185" i="2"/>
  <c r="AP185" i="2"/>
  <c r="AN185" i="2"/>
  <c r="AL185" i="2"/>
  <c r="AJ185" i="2"/>
  <c r="AH185" i="2"/>
  <c r="AF185" i="2"/>
  <c r="AD185" i="2"/>
  <c r="AB185" i="2"/>
  <c r="AT184" i="2"/>
  <c r="AR184" i="2"/>
  <c r="AP184" i="2"/>
  <c r="AN184" i="2"/>
  <c r="AL184" i="2"/>
  <c r="AJ184" i="2"/>
  <c r="AH184" i="2"/>
  <c r="AF184" i="2"/>
  <c r="AD184" i="2"/>
  <c r="AB184" i="2"/>
  <c r="AT183" i="2"/>
  <c r="AR183" i="2"/>
  <c r="AP183" i="2"/>
  <c r="AN183" i="2"/>
  <c r="AL183" i="2"/>
  <c r="AJ183" i="2"/>
  <c r="AH183" i="2"/>
  <c r="AF183" i="2"/>
  <c r="AD183" i="2"/>
  <c r="AB183" i="2"/>
  <c r="AT182" i="2"/>
  <c r="AR182" i="2"/>
  <c r="AP182" i="2"/>
  <c r="AN182" i="2"/>
  <c r="AL182" i="2"/>
  <c r="AJ182" i="2"/>
  <c r="AH182" i="2"/>
  <c r="AF182" i="2"/>
  <c r="AD182" i="2"/>
  <c r="AB182" i="2"/>
  <c r="AT181" i="2"/>
  <c r="AR181" i="2"/>
  <c r="AP181" i="2"/>
  <c r="AN181" i="2"/>
  <c r="AL181" i="2"/>
  <c r="AJ181" i="2"/>
  <c r="AH181" i="2"/>
  <c r="AF181" i="2"/>
  <c r="AD181" i="2"/>
  <c r="AB181" i="2"/>
  <c r="AT180" i="2"/>
  <c r="AR180" i="2"/>
  <c r="AP180" i="2"/>
  <c r="AN180" i="2"/>
  <c r="AL180" i="2"/>
  <c r="AJ180" i="2"/>
  <c r="AH180" i="2"/>
  <c r="AF180" i="2"/>
  <c r="AD180" i="2"/>
  <c r="AB180" i="2"/>
  <c r="AT179" i="2"/>
  <c r="AR179" i="2"/>
  <c r="AP179" i="2"/>
  <c r="AN179" i="2"/>
  <c r="AL179" i="2"/>
  <c r="AJ179" i="2"/>
  <c r="AH179" i="2"/>
  <c r="AF179" i="2"/>
  <c r="AD179" i="2"/>
  <c r="AB179" i="2"/>
  <c r="AT178" i="2"/>
  <c r="AR178" i="2"/>
  <c r="AP178" i="2"/>
  <c r="AN178" i="2"/>
  <c r="AL178" i="2"/>
  <c r="AJ178" i="2"/>
  <c r="AH178" i="2"/>
  <c r="AF178" i="2"/>
  <c r="AD178" i="2"/>
  <c r="AB178" i="2"/>
  <c r="AT177" i="2"/>
  <c r="AR177" i="2"/>
  <c r="AP177" i="2"/>
  <c r="AN177" i="2"/>
  <c r="AL177" i="2"/>
  <c r="AJ177" i="2"/>
  <c r="AH177" i="2"/>
  <c r="AF177" i="2"/>
  <c r="AD177" i="2"/>
  <c r="AB177" i="2"/>
  <c r="AT176" i="2"/>
  <c r="AR176" i="2"/>
  <c r="AP176" i="2"/>
  <c r="AN176" i="2"/>
  <c r="AL176" i="2"/>
  <c r="AJ176" i="2"/>
  <c r="AH176" i="2"/>
  <c r="AF176" i="2"/>
  <c r="AD176" i="2"/>
  <c r="AB176" i="2"/>
  <c r="AT175" i="2"/>
  <c r="AR175" i="2"/>
  <c r="AP175" i="2"/>
  <c r="AN175" i="2"/>
  <c r="AL175" i="2"/>
  <c r="AJ175" i="2"/>
  <c r="AH175" i="2"/>
  <c r="AF175" i="2"/>
  <c r="AD175" i="2"/>
  <c r="AB175" i="2"/>
  <c r="AT174" i="2"/>
  <c r="AR174" i="2"/>
  <c r="AP174" i="2"/>
  <c r="AN174" i="2"/>
  <c r="AL174" i="2"/>
  <c r="AJ174" i="2"/>
  <c r="AH174" i="2"/>
  <c r="AF174" i="2"/>
  <c r="AD174" i="2"/>
  <c r="AB174" i="2"/>
  <c r="AT173" i="2"/>
  <c r="AR173" i="2"/>
  <c r="AP173" i="2"/>
  <c r="AN173" i="2"/>
  <c r="AL173" i="2"/>
  <c r="AJ173" i="2"/>
  <c r="AH173" i="2"/>
  <c r="AF173" i="2"/>
  <c r="AD173" i="2"/>
  <c r="AB173" i="2"/>
  <c r="AT172" i="2"/>
  <c r="AR172" i="2"/>
  <c r="AP172" i="2"/>
  <c r="AN172" i="2"/>
  <c r="AL172" i="2"/>
  <c r="AJ172" i="2"/>
  <c r="AH172" i="2"/>
  <c r="AF172" i="2"/>
  <c r="AD172" i="2"/>
  <c r="AB172" i="2"/>
  <c r="AT171" i="2"/>
  <c r="AR171" i="2"/>
  <c r="AP171" i="2"/>
  <c r="AN171" i="2"/>
  <c r="AL171" i="2"/>
  <c r="AJ171" i="2"/>
  <c r="AH171" i="2"/>
  <c r="AF171" i="2"/>
  <c r="AD171" i="2"/>
  <c r="AB171" i="2"/>
  <c r="AT170" i="2"/>
  <c r="AR170" i="2"/>
  <c r="AP170" i="2"/>
  <c r="AN170" i="2"/>
  <c r="AL170" i="2"/>
  <c r="AJ170" i="2"/>
  <c r="AH170" i="2"/>
  <c r="AF170" i="2"/>
  <c r="AD170" i="2"/>
  <c r="AB170" i="2"/>
  <c r="AT169" i="2"/>
  <c r="AR169" i="2"/>
  <c r="AP169" i="2"/>
  <c r="AN169" i="2"/>
  <c r="AL169" i="2"/>
  <c r="AJ169" i="2"/>
  <c r="AH169" i="2"/>
  <c r="AF169" i="2"/>
  <c r="AD169" i="2"/>
  <c r="AB169" i="2"/>
  <c r="AT168" i="2"/>
  <c r="AR168" i="2"/>
  <c r="AP168" i="2"/>
  <c r="AN168" i="2"/>
  <c r="AL168" i="2"/>
  <c r="AJ168" i="2"/>
  <c r="AH168" i="2"/>
  <c r="AF168" i="2"/>
  <c r="AD168" i="2"/>
  <c r="AB168" i="2"/>
  <c r="AT167" i="2"/>
  <c r="AR167" i="2"/>
  <c r="AP167" i="2"/>
  <c r="AN167" i="2"/>
  <c r="AL167" i="2"/>
  <c r="AJ167" i="2"/>
  <c r="AH167" i="2"/>
  <c r="AF167" i="2"/>
  <c r="AD167" i="2"/>
  <c r="AB167" i="2"/>
  <c r="AT166" i="2"/>
  <c r="AR166" i="2"/>
  <c r="AP166" i="2"/>
  <c r="AN166" i="2"/>
  <c r="AL166" i="2"/>
  <c r="AJ166" i="2"/>
  <c r="AH166" i="2"/>
  <c r="AF166" i="2"/>
  <c r="AD166" i="2"/>
  <c r="AB166" i="2"/>
  <c r="AT165" i="2"/>
  <c r="AR165" i="2"/>
  <c r="AP165" i="2"/>
  <c r="AN165" i="2"/>
  <c r="AL165" i="2"/>
  <c r="AJ165" i="2"/>
  <c r="AH165" i="2"/>
  <c r="AF165" i="2"/>
  <c r="AD165" i="2"/>
  <c r="AB165" i="2"/>
  <c r="AT164" i="2"/>
  <c r="AR164" i="2"/>
  <c r="AP164" i="2"/>
  <c r="AN164" i="2"/>
  <c r="AL164" i="2"/>
  <c r="AJ164" i="2"/>
  <c r="AH164" i="2"/>
  <c r="AF164" i="2"/>
  <c r="AD164" i="2"/>
  <c r="AB164" i="2"/>
  <c r="AT163" i="2"/>
  <c r="AR163" i="2"/>
  <c r="AP163" i="2"/>
  <c r="AN163" i="2"/>
  <c r="AL163" i="2"/>
  <c r="AJ163" i="2"/>
  <c r="AH163" i="2"/>
  <c r="AF163" i="2"/>
  <c r="AD163" i="2"/>
  <c r="AB163" i="2"/>
  <c r="AT162" i="2"/>
  <c r="AR162" i="2"/>
  <c r="AP162" i="2"/>
  <c r="AN162" i="2"/>
  <c r="AL162" i="2"/>
  <c r="AJ162" i="2"/>
  <c r="AH162" i="2"/>
  <c r="AF162" i="2"/>
  <c r="AD162" i="2"/>
  <c r="AB162" i="2"/>
  <c r="AT161" i="2"/>
  <c r="AR161" i="2"/>
  <c r="AP161" i="2"/>
  <c r="AN161" i="2"/>
  <c r="AL161" i="2"/>
  <c r="AJ161" i="2"/>
  <c r="AH161" i="2"/>
  <c r="AF161" i="2"/>
  <c r="AD161" i="2"/>
  <c r="AB161" i="2"/>
  <c r="AT160" i="2"/>
  <c r="AR160" i="2"/>
  <c r="AP160" i="2"/>
  <c r="AN160" i="2"/>
  <c r="AL160" i="2"/>
  <c r="AJ160" i="2"/>
  <c r="AH160" i="2"/>
  <c r="AF160" i="2"/>
  <c r="AD160" i="2"/>
  <c r="AB160" i="2"/>
  <c r="AT159" i="2"/>
  <c r="AR159" i="2"/>
  <c r="AP159" i="2"/>
  <c r="AN159" i="2"/>
  <c r="AL159" i="2"/>
  <c r="AJ159" i="2"/>
  <c r="AH159" i="2"/>
  <c r="AF159" i="2"/>
  <c r="AD159" i="2"/>
  <c r="AB159" i="2"/>
  <c r="AT158" i="2"/>
  <c r="AR158" i="2"/>
  <c r="AP158" i="2"/>
  <c r="AN158" i="2"/>
  <c r="AL158" i="2"/>
  <c r="AJ158" i="2"/>
  <c r="AH158" i="2"/>
  <c r="AF158" i="2"/>
  <c r="AD158" i="2"/>
  <c r="AB158" i="2"/>
  <c r="AT157" i="2"/>
  <c r="AR157" i="2"/>
  <c r="AP157" i="2"/>
  <c r="AN157" i="2"/>
  <c r="AL157" i="2"/>
  <c r="AJ157" i="2"/>
  <c r="AH157" i="2"/>
  <c r="AF157" i="2"/>
  <c r="AD157" i="2"/>
  <c r="AB157" i="2"/>
  <c r="AT156" i="2"/>
  <c r="AR156" i="2"/>
  <c r="AP156" i="2"/>
  <c r="AN156" i="2"/>
  <c r="AL156" i="2"/>
  <c r="AJ156" i="2"/>
  <c r="AH156" i="2"/>
  <c r="AF156" i="2"/>
  <c r="AD156" i="2"/>
  <c r="AB156" i="2"/>
  <c r="AT155" i="2"/>
  <c r="AR155" i="2"/>
  <c r="AP155" i="2"/>
  <c r="AN155" i="2"/>
  <c r="AL155" i="2"/>
  <c r="AJ155" i="2"/>
  <c r="AH155" i="2"/>
  <c r="AF155" i="2"/>
  <c r="AD155" i="2"/>
  <c r="AB155" i="2"/>
  <c r="AT154" i="2"/>
  <c r="AR154" i="2"/>
  <c r="AP154" i="2"/>
  <c r="AN154" i="2"/>
  <c r="AL154" i="2"/>
  <c r="AJ154" i="2"/>
  <c r="AH154" i="2"/>
  <c r="AF154" i="2"/>
  <c r="AD154" i="2"/>
  <c r="AB154" i="2"/>
  <c r="AT153" i="2"/>
  <c r="AR153" i="2"/>
  <c r="AP153" i="2"/>
  <c r="AN153" i="2"/>
  <c r="AL153" i="2"/>
  <c r="AJ153" i="2"/>
  <c r="AH153" i="2"/>
  <c r="AF153" i="2"/>
  <c r="AD153" i="2"/>
  <c r="AB153" i="2"/>
  <c r="AT152" i="2"/>
  <c r="AR152" i="2"/>
  <c r="AP152" i="2"/>
  <c r="AN152" i="2"/>
  <c r="AL152" i="2"/>
  <c r="AJ152" i="2"/>
  <c r="AH152" i="2"/>
  <c r="AF152" i="2"/>
  <c r="AD152" i="2"/>
  <c r="AB152" i="2"/>
  <c r="AT151" i="2"/>
  <c r="AR151" i="2"/>
  <c r="AP151" i="2"/>
  <c r="AN151" i="2"/>
  <c r="AL151" i="2"/>
  <c r="AJ151" i="2"/>
  <c r="AH151" i="2"/>
  <c r="AF151" i="2"/>
  <c r="AD151" i="2"/>
  <c r="AB151" i="2"/>
  <c r="AT150" i="2"/>
  <c r="AR150" i="2"/>
  <c r="AP150" i="2"/>
  <c r="AN150" i="2"/>
  <c r="AL150" i="2"/>
  <c r="AJ150" i="2"/>
  <c r="AH150" i="2"/>
  <c r="AF150" i="2"/>
  <c r="AD150" i="2"/>
  <c r="AB150" i="2"/>
  <c r="AT149" i="2"/>
  <c r="AR149" i="2"/>
  <c r="AP149" i="2"/>
  <c r="AN149" i="2"/>
  <c r="AL149" i="2"/>
  <c r="AJ149" i="2"/>
  <c r="AH149" i="2"/>
  <c r="AF149" i="2"/>
  <c r="AD149" i="2"/>
  <c r="AB149" i="2"/>
  <c r="AT148" i="2"/>
  <c r="AR148" i="2"/>
  <c r="AP148" i="2"/>
  <c r="AN148" i="2"/>
  <c r="AL148" i="2"/>
  <c r="AJ148" i="2"/>
  <c r="AH148" i="2"/>
  <c r="AF148" i="2"/>
  <c r="AD148" i="2"/>
  <c r="AB148" i="2"/>
  <c r="AT147" i="2"/>
  <c r="AR147" i="2"/>
  <c r="AP147" i="2"/>
  <c r="AN147" i="2"/>
  <c r="AL147" i="2"/>
  <c r="AJ147" i="2"/>
  <c r="AH147" i="2"/>
  <c r="AF147" i="2"/>
  <c r="AD147" i="2"/>
  <c r="AB147" i="2"/>
  <c r="AT146" i="2"/>
  <c r="AR146" i="2"/>
  <c r="AP146" i="2"/>
  <c r="AN146" i="2"/>
  <c r="AL146" i="2"/>
  <c r="AJ146" i="2"/>
  <c r="AH146" i="2"/>
  <c r="AF146" i="2"/>
  <c r="AD146" i="2"/>
  <c r="AB146" i="2"/>
  <c r="AT145" i="2"/>
  <c r="AR145" i="2"/>
  <c r="AP145" i="2"/>
  <c r="AN145" i="2"/>
  <c r="AL145" i="2"/>
  <c r="AJ145" i="2"/>
  <c r="AH145" i="2"/>
  <c r="AF145" i="2"/>
  <c r="AD145" i="2"/>
  <c r="AB145" i="2"/>
  <c r="AT144" i="2"/>
  <c r="AR144" i="2"/>
  <c r="AP144" i="2"/>
  <c r="AN144" i="2"/>
  <c r="AL144" i="2"/>
  <c r="AJ144" i="2"/>
  <c r="AH144" i="2"/>
  <c r="AF144" i="2"/>
  <c r="AD144" i="2"/>
  <c r="AB144" i="2"/>
  <c r="AT143" i="2"/>
  <c r="AR143" i="2"/>
  <c r="AP143" i="2"/>
  <c r="AN143" i="2"/>
  <c r="AL143" i="2"/>
  <c r="AJ143" i="2"/>
  <c r="AH143" i="2"/>
  <c r="AF143" i="2"/>
  <c r="AD143" i="2"/>
  <c r="AB143" i="2"/>
  <c r="AT142" i="2"/>
  <c r="AR142" i="2"/>
  <c r="AP142" i="2"/>
  <c r="AN142" i="2"/>
  <c r="AL142" i="2"/>
  <c r="AJ142" i="2"/>
  <c r="AH142" i="2"/>
  <c r="AF142" i="2"/>
  <c r="AD142" i="2"/>
  <c r="AB142" i="2"/>
  <c r="AT141" i="2"/>
  <c r="AR141" i="2"/>
  <c r="AP141" i="2"/>
  <c r="AN141" i="2"/>
  <c r="AL141" i="2"/>
  <c r="AJ141" i="2"/>
  <c r="AH141" i="2"/>
  <c r="AF141" i="2"/>
  <c r="AD141" i="2"/>
  <c r="AB141" i="2"/>
  <c r="AT140" i="2"/>
  <c r="AR140" i="2"/>
  <c r="AP140" i="2"/>
  <c r="AN140" i="2"/>
  <c r="AL140" i="2"/>
  <c r="AJ140" i="2"/>
  <c r="AH140" i="2"/>
  <c r="AF140" i="2"/>
  <c r="AD140" i="2"/>
  <c r="AB140" i="2"/>
  <c r="AT139" i="2"/>
  <c r="AR139" i="2"/>
  <c r="AP139" i="2"/>
  <c r="AN139" i="2"/>
  <c r="AL139" i="2"/>
  <c r="AJ139" i="2"/>
  <c r="AH139" i="2"/>
  <c r="AF139" i="2"/>
  <c r="AD139" i="2"/>
  <c r="AB139" i="2"/>
  <c r="AT138" i="2"/>
  <c r="AR138" i="2"/>
  <c r="AP138" i="2"/>
  <c r="AN138" i="2"/>
  <c r="AL138" i="2"/>
  <c r="AJ138" i="2"/>
  <c r="AH138" i="2"/>
  <c r="AF138" i="2"/>
  <c r="AD138" i="2"/>
  <c r="AB138" i="2"/>
  <c r="AT137" i="2"/>
  <c r="AR137" i="2"/>
  <c r="AP137" i="2"/>
  <c r="AN137" i="2"/>
  <c r="AL137" i="2"/>
  <c r="AJ137" i="2"/>
  <c r="AH137" i="2"/>
  <c r="AF137" i="2"/>
  <c r="AD137" i="2"/>
  <c r="AB137" i="2"/>
  <c r="AT136" i="2"/>
  <c r="AR136" i="2"/>
  <c r="AP136" i="2"/>
  <c r="AN136" i="2"/>
  <c r="AL136" i="2"/>
  <c r="AJ136" i="2"/>
  <c r="AH136" i="2"/>
  <c r="AF136" i="2"/>
  <c r="AD136" i="2"/>
  <c r="AB136" i="2"/>
  <c r="AT135" i="2"/>
  <c r="AR135" i="2"/>
  <c r="AP135" i="2"/>
  <c r="AN135" i="2"/>
  <c r="AL135" i="2"/>
  <c r="AJ135" i="2"/>
  <c r="AH135" i="2"/>
  <c r="AF135" i="2"/>
  <c r="AD135" i="2"/>
  <c r="AB135" i="2"/>
  <c r="AT134" i="2"/>
  <c r="AR134" i="2"/>
  <c r="AP134" i="2"/>
  <c r="AN134" i="2"/>
  <c r="AL134" i="2"/>
  <c r="AJ134" i="2"/>
  <c r="AH134" i="2"/>
  <c r="AF134" i="2"/>
  <c r="AD134" i="2"/>
  <c r="AB134" i="2"/>
  <c r="AT133" i="2"/>
  <c r="AR133" i="2"/>
  <c r="AP133" i="2"/>
  <c r="AN133" i="2"/>
  <c r="AL133" i="2"/>
  <c r="AJ133" i="2"/>
  <c r="AH133" i="2"/>
  <c r="AF133" i="2"/>
  <c r="AD133" i="2"/>
  <c r="AB133" i="2"/>
  <c r="AT132" i="2"/>
  <c r="AR132" i="2"/>
  <c r="AP132" i="2"/>
  <c r="AN132" i="2"/>
  <c r="AL132" i="2"/>
  <c r="AJ132" i="2"/>
  <c r="AH132" i="2"/>
  <c r="AF132" i="2"/>
  <c r="AD132" i="2"/>
  <c r="AB132" i="2"/>
  <c r="AT131" i="2"/>
  <c r="AR131" i="2"/>
  <c r="AP131" i="2"/>
  <c r="AN131" i="2"/>
  <c r="AL131" i="2"/>
  <c r="AJ131" i="2"/>
  <c r="AH131" i="2"/>
  <c r="AF131" i="2"/>
  <c r="AD131" i="2"/>
  <c r="AB131" i="2"/>
  <c r="AT130" i="2"/>
  <c r="AR130" i="2"/>
  <c r="AP130" i="2"/>
  <c r="AN130" i="2"/>
  <c r="AL130" i="2"/>
  <c r="AJ130" i="2"/>
  <c r="AH130" i="2"/>
  <c r="AF130" i="2"/>
  <c r="AD130" i="2"/>
  <c r="AB130" i="2"/>
  <c r="AT129" i="2"/>
  <c r="AR129" i="2"/>
  <c r="AP129" i="2"/>
  <c r="AN129" i="2"/>
  <c r="AL129" i="2"/>
  <c r="AJ129" i="2"/>
  <c r="AH129" i="2"/>
  <c r="AF129" i="2"/>
  <c r="AD129" i="2"/>
  <c r="AB129" i="2"/>
  <c r="AT128" i="2"/>
  <c r="AR128" i="2"/>
  <c r="AP128" i="2"/>
  <c r="AN128" i="2"/>
  <c r="AL128" i="2"/>
  <c r="AJ128" i="2"/>
  <c r="AH128" i="2"/>
  <c r="AF128" i="2"/>
  <c r="AD128" i="2"/>
  <c r="AB128" i="2"/>
  <c r="AT127" i="2"/>
  <c r="AR127" i="2"/>
  <c r="AP127" i="2"/>
  <c r="AN127" i="2"/>
  <c r="AL127" i="2"/>
  <c r="AJ127" i="2"/>
  <c r="AH127" i="2"/>
  <c r="AF127" i="2"/>
  <c r="AD127" i="2"/>
  <c r="AB127" i="2"/>
  <c r="AT126" i="2"/>
  <c r="AR126" i="2"/>
  <c r="AP126" i="2"/>
  <c r="AN126" i="2"/>
  <c r="AL126" i="2"/>
  <c r="AJ126" i="2"/>
  <c r="AH126" i="2"/>
  <c r="AF126" i="2"/>
  <c r="AD126" i="2"/>
  <c r="AB126" i="2"/>
  <c r="AT125" i="2"/>
  <c r="AR125" i="2"/>
  <c r="AP125" i="2"/>
  <c r="AN125" i="2"/>
  <c r="AL125" i="2"/>
  <c r="AJ125" i="2"/>
  <c r="AH125" i="2"/>
  <c r="AF125" i="2"/>
  <c r="AD125" i="2"/>
  <c r="AB125" i="2"/>
  <c r="AT124" i="2"/>
  <c r="AR124" i="2"/>
  <c r="AP124" i="2"/>
  <c r="AN124" i="2"/>
  <c r="AL124" i="2"/>
  <c r="AJ124" i="2"/>
  <c r="AH124" i="2"/>
  <c r="AF124" i="2"/>
  <c r="AD124" i="2"/>
  <c r="AB124" i="2"/>
  <c r="AT123" i="2"/>
  <c r="AR123" i="2"/>
  <c r="AP123" i="2"/>
  <c r="AN123" i="2"/>
  <c r="AL123" i="2"/>
  <c r="AJ123" i="2"/>
  <c r="AH123" i="2"/>
  <c r="AF123" i="2"/>
  <c r="AD123" i="2"/>
  <c r="AB123" i="2"/>
  <c r="AT122" i="2"/>
  <c r="AR122" i="2"/>
  <c r="AP122" i="2"/>
  <c r="AN122" i="2"/>
  <c r="AL122" i="2"/>
  <c r="AJ122" i="2"/>
  <c r="AH122" i="2"/>
  <c r="AF122" i="2"/>
  <c r="AD122" i="2"/>
  <c r="AB122" i="2"/>
  <c r="AT121" i="2"/>
  <c r="AR121" i="2"/>
  <c r="AP121" i="2"/>
  <c r="AN121" i="2"/>
  <c r="AL121" i="2"/>
  <c r="AJ121" i="2"/>
  <c r="AH121" i="2"/>
  <c r="AF121" i="2"/>
  <c r="AD121" i="2"/>
  <c r="AB121" i="2"/>
  <c r="AT120" i="2"/>
  <c r="AR120" i="2"/>
  <c r="AP120" i="2"/>
  <c r="AN120" i="2"/>
  <c r="AL120" i="2"/>
  <c r="AJ120" i="2"/>
  <c r="AH120" i="2"/>
  <c r="AF120" i="2"/>
  <c r="AD120" i="2"/>
  <c r="AB120" i="2"/>
  <c r="AT119" i="2"/>
  <c r="AR119" i="2"/>
  <c r="AP119" i="2"/>
  <c r="AN119" i="2"/>
  <c r="AL119" i="2"/>
  <c r="AJ119" i="2"/>
  <c r="AH119" i="2"/>
  <c r="AF119" i="2"/>
  <c r="AD119" i="2"/>
  <c r="AB119" i="2"/>
  <c r="AT118" i="2"/>
  <c r="AR118" i="2"/>
  <c r="AP118" i="2"/>
  <c r="AN118" i="2"/>
  <c r="AL118" i="2"/>
  <c r="AJ118" i="2"/>
  <c r="AH118" i="2"/>
  <c r="AF118" i="2"/>
  <c r="AD118" i="2"/>
  <c r="AB118" i="2"/>
  <c r="AT117" i="2"/>
  <c r="AR117" i="2"/>
  <c r="AP117" i="2"/>
  <c r="AN117" i="2"/>
  <c r="AL117" i="2"/>
  <c r="AJ117" i="2"/>
  <c r="AH117" i="2"/>
  <c r="AF117" i="2"/>
  <c r="AD117" i="2"/>
  <c r="AB117" i="2"/>
  <c r="AT116" i="2"/>
  <c r="AR116" i="2"/>
  <c r="AP116" i="2"/>
  <c r="AN116" i="2"/>
  <c r="AL116" i="2"/>
  <c r="AJ116" i="2"/>
  <c r="AH116" i="2"/>
  <c r="AF116" i="2"/>
  <c r="AD116" i="2"/>
  <c r="AB116" i="2"/>
  <c r="AT115" i="2"/>
  <c r="AR115" i="2"/>
  <c r="AP115" i="2"/>
  <c r="AN115" i="2"/>
  <c r="AL115" i="2"/>
  <c r="AJ115" i="2"/>
  <c r="AH115" i="2"/>
  <c r="AF115" i="2"/>
  <c r="AD115" i="2"/>
  <c r="AB115" i="2"/>
  <c r="AT114" i="2"/>
  <c r="AR114" i="2"/>
  <c r="AP114" i="2"/>
  <c r="AN114" i="2"/>
  <c r="AL114" i="2"/>
  <c r="AJ114" i="2"/>
  <c r="AH114" i="2"/>
  <c r="AF114" i="2"/>
  <c r="AD114" i="2"/>
  <c r="AB114" i="2"/>
  <c r="AT113" i="2"/>
  <c r="AR113" i="2"/>
  <c r="AP113" i="2"/>
  <c r="AN113" i="2"/>
  <c r="AL113" i="2"/>
  <c r="AJ113" i="2"/>
  <c r="AH113" i="2"/>
  <c r="AF113" i="2"/>
  <c r="AD113" i="2"/>
  <c r="AB113" i="2"/>
  <c r="AT112" i="2"/>
  <c r="AR112" i="2"/>
  <c r="AP112" i="2"/>
  <c r="AN112" i="2"/>
  <c r="AL112" i="2"/>
  <c r="AJ112" i="2"/>
  <c r="AH112" i="2"/>
  <c r="AF112" i="2"/>
  <c r="AD112" i="2"/>
  <c r="AB112" i="2"/>
  <c r="AT111" i="2"/>
  <c r="AR111" i="2"/>
  <c r="AP111" i="2"/>
  <c r="AN111" i="2"/>
  <c r="AL111" i="2"/>
  <c r="AJ111" i="2"/>
  <c r="AH111" i="2"/>
  <c r="AF111" i="2"/>
  <c r="AD111" i="2"/>
  <c r="AB111" i="2"/>
  <c r="AT110" i="2"/>
  <c r="AR110" i="2"/>
  <c r="AP110" i="2"/>
  <c r="AN110" i="2"/>
  <c r="AL110" i="2"/>
  <c r="AJ110" i="2"/>
  <c r="AH110" i="2"/>
  <c r="AF110" i="2"/>
  <c r="AD110" i="2"/>
  <c r="AB110" i="2"/>
  <c r="AT109" i="2"/>
  <c r="AR109" i="2"/>
  <c r="AP109" i="2"/>
  <c r="AN109" i="2"/>
  <c r="AL109" i="2"/>
  <c r="AJ109" i="2"/>
  <c r="AH109" i="2"/>
  <c r="AF109" i="2"/>
  <c r="AD109" i="2"/>
  <c r="AB109" i="2"/>
  <c r="AT108" i="2"/>
  <c r="AR108" i="2"/>
  <c r="AP108" i="2"/>
  <c r="AN108" i="2"/>
  <c r="AL108" i="2"/>
  <c r="AJ108" i="2"/>
  <c r="AH108" i="2"/>
  <c r="AF108" i="2"/>
  <c r="AD108" i="2"/>
  <c r="AB108" i="2"/>
  <c r="AT107" i="2"/>
  <c r="AR107" i="2"/>
  <c r="AP107" i="2"/>
  <c r="AN107" i="2"/>
  <c r="AL107" i="2"/>
  <c r="AJ107" i="2"/>
  <c r="AH107" i="2"/>
  <c r="AF107" i="2"/>
  <c r="AD107" i="2"/>
  <c r="AB107" i="2"/>
  <c r="AT106" i="2"/>
  <c r="AR106" i="2"/>
  <c r="AP106" i="2"/>
  <c r="AN106" i="2"/>
  <c r="AL106" i="2"/>
  <c r="AJ106" i="2"/>
  <c r="AH106" i="2"/>
  <c r="AF106" i="2"/>
  <c r="AD106" i="2"/>
  <c r="AB106" i="2"/>
  <c r="AT105" i="2"/>
  <c r="AR105" i="2"/>
  <c r="AP105" i="2"/>
  <c r="AN105" i="2"/>
  <c r="AL105" i="2"/>
  <c r="AJ105" i="2"/>
  <c r="AH105" i="2"/>
  <c r="AF105" i="2"/>
  <c r="AD105" i="2"/>
  <c r="AB105" i="2"/>
  <c r="AT104" i="2"/>
  <c r="AR104" i="2"/>
  <c r="AP104" i="2"/>
  <c r="AN104" i="2"/>
  <c r="AL104" i="2"/>
  <c r="AJ104" i="2"/>
  <c r="AH104" i="2"/>
  <c r="AF104" i="2"/>
  <c r="AD104" i="2"/>
  <c r="AB104" i="2"/>
  <c r="AT103" i="2"/>
  <c r="AR103" i="2"/>
  <c r="AP103" i="2"/>
  <c r="AN103" i="2"/>
  <c r="AL103" i="2"/>
  <c r="AJ103" i="2"/>
  <c r="AH103" i="2"/>
  <c r="AF103" i="2"/>
  <c r="AD103" i="2"/>
  <c r="AB103" i="2"/>
  <c r="AT102" i="2"/>
  <c r="AR102" i="2"/>
  <c r="AP102" i="2"/>
  <c r="AN102" i="2"/>
  <c r="AL102" i="2"/>
  <c r="AJ102" i="2"/>
  <c r="AH102" i="2"/>
  <c r="AF102" i="2"/>
  <c r="AD102" i="2"/>
  <c r="AB102" i="2"/>
  <c r="AT101" i="2"/>
  <c r="AR101" i="2"/>
  <c r="AP101" i="2"/>
  <c r="AN101" i="2"/>
  <c r="AL101" i="2"/>
  <c r="AJ101" i="2"/>
  <c r="AH101" i="2"/>
  <c r="AF101" i="2"/>
  <c r="AD101" i="2"/>
  <c r="AB101" i="2"/>
  <c r="AT100" i="2"/>
  <c r="AR100" i="2"/>
  <c r="AP100" i="2"/>
  <c r="AN100" i="2"/>
  <c r="AL100" i="2"/>
  <c r="AJ100" i="2"/>
  <c r="AH100" i="2"/>
  <c r="AF100" i="2"/>
  <c r="AD100" i="2"/>
  <c r="AB100" i="2"/>
  <c r="AT99" i="2"/>
  <c r="AR99" i="2"/>
  <c r="AP99" i="2"/>
  <c r="AN99" i="2"/>
  <c r="AL99" i="2"/>
  <c r="AJ99" i="2"/>
  <c r="AH99" i="2"/>
  <c r="AF99" i="2"/>
  <c r="AD99" i="2"/>
  <c r="AB99" i="2"/>
  <c r="AT98" i="2"/>
  <c r="AR98" i="2"/>
  <c r="AP98" i="2"/>
  <c r="AN98" i="2"/>
  <c r="AL98" i="2"/>
  <c r="AJ98" i="2"/>
  <c r="AH98" i="2"/>
  <c r="AF98" i="2"/>
  <c r="AD98" i="2"/>
  <c r="AB98" i="2"/>
  <c r="AT97" i="2"/>
  <c r="AR97" i="2"/>
  <c r="AP97" i="2"/>
  <c r="AN97" i="2"/>
  <c r="AL97" i="2"/>
  <c r="AJ97" i="2"/>
  <c r="AH97" i="2"/>
  <c r="AF97" i="2"/>
  <c r="AD97" i="2"/>
  <c r="AB97" i="2"/>
  <c r="AT96" i="2"/>
  <c r="AR96" i="2"/>
  <c r="AP96" i="2"/>
  <c r="AN96" i="2"/>
  <c r="AL96" i="2"/>
  <c r="AJ96" i="2"/>
  <c r="AH96" i="2"/>
  <c r="AF96" i="2"/>
  <c r="AD96" i="2"/>
  <c r="AB96" i="2"/>
  <c r="AT95" i="2"/>
  <c r="AR95" i="2"/>
  <c r="AP95" i="2"/>
  <c r="AN95" i="2"/>
  <c r="AL95" i="2"/>
  <c r="AJ95" i="2"/>
  <c r="AH95" i="2"/>
  <c r="AF95" i="2"/>
  <c r="AD95" i="2"/>
  <c r="AB95" i="2"/>
  <c r="AT94" i="2"/>
  <c r="AR94" i="2"/>
  <c r="AP94" i="2"/>
  <c r="AN94" i="2"/>
  <c r="AL94" i="2"/>
  <c r="AJ94" i="2"/>
  <c r="AH94" i="2"/>
  <c r="AF94" i="2"/>
  <c r="AD94" i="2"/>
  <c r="AB94" i="2"/>
  <c r="AT93" i="2"/>
  <c r="AR93" i="2"/>
  <c r="AP93" i="2"/>
  <c r="AN93" i="2"/>
  <c r="AL93" i="2"/>
  <c r="AJ93" i="2"/>
  <c r="AH93" i="2"/>
  <c r="AF93" i="2"/>
  <c r="AD93" i="2"/>
  <c r="AB93" i="2"/>
  <c r="AT92" i="2"/>
  <c r="AR92" i="2"/>
  <c r="AP92" i="2"/>
  <c r="AN92" i="2"/>
  <c r="AL92" i="2"/>
  <c r="AJ92" i="2"/>
  <c r="AH92" i="2"/>
  <c r="AF92" i="2"/>
  <c r="AD92" i="2"/>
  <c r="AB92" i="2"/>
  <c r="AT91" i="2"/>
  <c r="AR91" i="2"/>
  <c r="AP91" i="2"/>
  <c r="AN91" i="2"/>
  <c r="AL91" i="2"/>
  <c r="AJ91" i="2"/>
  <c r="AH91" i="2"/>
  <c r="AF91" i="2"/>
  <c r="AD91" i="2"/>
  <c r="AB91" i="2"/>
  <c r="AT90" i="2"/>
  <c r="AR90" i="2"/>
  <c r="AP90" i="2"/>
  <c r="AN90" i="2"/>
  <c r="AL90" i="2"/>
  <c r="AJ90" i="2"/>
  <c r="AH90" i="2"/>
  <c r="AF90" i="2"/>
  <c r="AD90" i="2"/>
  <c r="AB90" i="2"/>
  <c r="AT89" i="2"/>
  <c r="AR89" i="2"/>
  <c r="AP89" i="2"/>
  <c r="AN89" i="2"/>
  <c r="AL89" i="2"/>
  <c r="AJ89" i="2"/>
  <c r="AH89" i="2"/>
  <c r="AF89" i="2"/>
  <c r="AD89" i="2"/>
  <c r="AB89" i="2"/>
  <c r="AT88" i="2"/>
  <c r="AR88" i="2"/>
  <c r="AP88" i="2"/>
  <c r="AN88" i="2"/>
  <c r="AL88" i="2"/>
  <c r="AJ88" i="2"/>
  <c r="AH88" i="2"/>
  <c r="AF88" i="2"/>
  <c r="AD88" i="2"/>
  <c r="AB88" i="2"/>
  <c r="AT87" i="2"/>
  <c r="AR87" i="2"/>
  <c r="AP87" i="2"/>
  <c r="AN87" i="2"/>
  <c r="AL87" i="2"/>
  <c r="AJ87" i="2"/>
  <c r="AH87" i="2"/>
  <c r="AF87" i="2"/>
  <c r="AD87" i="2"/>
  <c r="AB87" i="2"/>
  <c r="AT86" i="2"/>
  <c r="AR86" i="2"/>
  <c r="AP86" i="2"/>
  <c r="AN86" i="2"/>
  <c r="AL86" i="2"/>
  <c r="AJ86" i="2"/>
  <c r="AH86" i="2"/>
  <c r="AF86" i="2"/>
  <c r="AD86" i="2"/>
  <c r="AB86" i="2"/>
  <c r="AT85" i="2"/>
  <c r="AR85" i="2"/>
  <c r="AP85" i="2"/>
  <c r="AN85" i="2"/>
  <c r="AL85" i="2"/>
  <c r="AJ85" i="2"/>
  <c r="AH85" i="2"/>
  <c r="AF85" i="2"/>
  <c r="AD85" i="2"/>
  <c r="AB85" i="2"/>
  <c r="AT84" i="2"/>
  <c r="AR84" i="2"/>
  <c r="AP84" i="2"/>
  <c r="AN84" i="2"/>
  <c r="AL84" i="2"/>
  <c r="AJ84" i="2"/>
  <c r="AH84" i="2"/>
  <c r="AF84" i="2"/>
  <c r="AD84" i="2"/>
  <c r="AB84" i="2"/>
  <c r="AT83" i="2"/>
  <c r="AR83" i="2"/>
  <c r="AP83" i="2"/>
  <c r="AN83" i="2"/>
  <c r="AL83" i="2"/>
  <c r="AJ83" i="2"/>
  <c r="AH83" i="2"/>
  <c r="AF83" i="2"/>
  <c r="AD83" i="2"/>
  <c r="AB83" i="2"/>
  <c r="AT82" i="2"/>
  <c r="AR82" i="2"/>
  <c r="AP82" i="2"/>
  <c r="AN82" i="2"/>
  <c r="AL82" i="2"/>
  <c r="AJ82" i="2"/>
  <c r="AH82" i="2"/>
  <c r="AF82" i="2"/>
  <c r="AD82" i="2"/>
  <c r="AB82" i="2"/>
  <c r="AT81" i="2"/>
  <c r="AR81" i="2"/>
  <c r="AP81" i="2"/>
  <c r="AN81" i="2"/>
  <c r="AL81" i="2"/>
  <c r="AJ81" i="2"/>
  <c r="AH81" i="2"/>
  <c r="AF81" i="2"/>
  <c r="AD81" i="2"/>
  <c r="AB81" i="2"/>
  <c r="AT80" i="2"/>
  <c r="AR80" i="2"/>
  <c r="AP80" i="2"/>
  <c r="AN80" i="2"/>
  <c r="AL80" i="2"/>
  <c r="AJ80" i="2"/>
  <c r="AH80" i="2"/>
  <c r="AF80" i="2"/>
  <c r="AD80" i="2"/>
  <c r="AB80" i="2"/>
  <c r="AT79" i="2"/>
  <c r="AR79" i="2"/>
  <c r="AP79" i="2"/>
  <c r="AN79" i="2"/>
  <c r="AL79" i="2"/>
  <c r="AJ79" i="2"/>
  <c r="AH79" i="2"/>
  <c r="AF79" i="2"/>
  <c r="AD79" i="2"/>
  <c r="AB79" i="2"/>
  <c r="AT78" i="2"/>
  <c r="AR78" i="2"/>
  <c r="AP78" i="2"/>
  <c r="AN78" i="2"/>
  <c r="AL78" i="2"/>
  <c r="AJ78" i="2"/>
  <c r="AH78" i="2"/>
  <c r="AF78" i="2"/>
  <c r="AD78" i="2"/>
  <c r="AB78" i="2"/>
  <c r="AT77" i="2"/>
  <c r="AR77" i="2"/>
  <c r="AP77" i="2"/>
  <c r="AN77" i="2"/>
  <c r="AL77" i="2"/>
  <c r="AJ77" i="2"/>
  <c r="AH77" i="2"/>
  <c r="AF77" i="2"/>
  <c r="AD77" i="2"/>
  <c r="AB77" i="2"/>
  <c r="AT76" i="2"/>
  <c r="AR76" i="2"/>
  <c r="AP76" i="2"/>
  <c r="AN76" i="2"/>
  <c r="AL76" i="2"/>
  <c r="AJ76" i="2"/>
  <c r="AH76" i="2"/>
  <c r="AF76" i="2"/>
  <c r="AD76" i="2"/>
  <c r="AB76" i="2"/>
  <c r="AT75" i="2"/>
  <c r="AR75" i="2"/>
  <c r="AP75" i="2"/>
  <c r="AN75" i="2"/>
  <c r="AL75" i="2"/>
  <c r="AJ75" i="2"/>
  <c r="AH75" i="2"/>
  <c r="AF75" i="2"/>
  <c r="AD75" i="2"/>
  <c r="AB75" i="2"/>
  <c r="AT74" i="2"/>
  <c r="AR74" i="2"/>
  <c r="AP74" i="2"/>
  <c r="AN74" i="2"/>
  <c r="AL74" i="2"/>
  <c r="AJ74" i="2"/>
  <c r="AH74" i="2"/>
  <c r="AF74" i="2"/>
  <c r="AD74" i="2"/>
  <c r="AB74" i="2"/>
  <c r="AT73" i="2"/>
  <c r="AR73" i="2"/>
  <c r="AP73" i="2"/>
  <c r="AN73" i="2"/>
  <c r="AL73" i="2"/>
  <c r="AJ73" i="2"/>
  <c r="AH73" i="2"/>
  <c r="AF73" i="2"/>
  <c r="AD73" i="2"/>
  <c r="AB73" i="2"/>
  <c r="AT72" i="2"/>
  <c r="AR72" i="2"/>
  <c r="AP72" i="2"/>
  <c r="AN72" i="2"/>
  <c r="AL72" i="2"/>
  <c r="AJ72" i="2"/>
  <c r="AH72" i="2"/>
  <c r="AF72" i="2"/>
  <c r="AD72" i="2"/>
  <c r="AB72" i="2"/>
  <c r="AT71" i="2"/>
  <c r="AR71" i="2"/>
  <c r="AP71" i="2"/>
  <c r="AN71" i="2"/>
  <c r="AL71" i="2"/>
  <c r="AJ71" i="2"/>
  <c r="AH71" i="2"/>
  <c r="AF71" i="2"/>
  <c r="AD71" i="2"/>
  <c r="AB71" i="2"/>
  <c r="AT70" i="2"/>
  <c r="AR70" i="2"/>
  <c r="AP70" i="2"/>
  <c r="AN70" i="2"/>
  <c r="AL70" i="2"/>
  <c r="AJ70" i="2"/>
  <c r="AH70" i="2"/>
  <c r="AF70" i="2"/>
  <c r="AD70" i="2"/>
  <c r="AB70" i="2"/>
  <c r="AT69" i="2"/>
  <c r="AR69" i="2"/>
  <c r="AP69" i="2"/>
  <c r="AN69" i="2"/>
  <c r="AL69" i="2"/>
  <c r="AJ69" i="2"/>
  <c r="AH69" i="2"/>
  <c r="AF69" i="2"/>
  <c r="AD69" i="2"/>
  <c r="AB69" i="2"/>
  <c r="AT68" i="2"/>
  <c r="AR68" i="2"/>
  <c r="AP68" i="2"/>
  <c r="AN68" i="2"/>
  <c r="AL68" i="2"/>
  <c r="AJ68" i="2"/>
  <c r="AH68" i="2"/>
  <c r="AF68" i="2"/>
  <c r="AD68" i="2"/>
  <c r="AB68" i="2"/>
  <c r="AT67" i="2"/>
  <c r="AR67" i="2"/>
  <c r="AP67" i="2"/>
  <c r="AN67" i="2"/>
  <c r="AL67" i="2"/>
  <c r="AJ67" i="2"/>
  <c r="AH67" i="2"/>
  <c r="AF67" i="2"/>
  <c r="AD67" i="2"/>
  <c r="AB67" i="2"/>
  <c r="AT66" i="2"/>
  <c r="AR66" i="2"/>
  <c r="AP66" i="2"/>
  <c r="AN66" i="2"/>
  <c r="AL66" i="2"/>
  <c r="AJ66" i="2"/>
  <c r="AH66" i="2"/>
  <c r="AF66" i="2"/>
  <c r="AD66" i="2"/>
  <c r="AB66" i="2"/>
  <c r="AT65" i="2"/>
  <c r="AR65" i="2"/>
  <c r="AP65" i="2"/>
  <c r="AN65" i="2"/>
  <c r="AL65" i="2"/>
  <c r="AJ65" i="2"/>
  <c r="AH65" i="2"/>
  <c r="AF65" i="2"/>
  <c r="AD65" i="2"/>
  <c r="AB65" i="2"/>
  <c r="AT64" i="2"/>
  <c r="AR64" i="2"/>
  <c r="AP64" i="2"/>
  <c r="AN64" i="2"/>
  <c r="AL64" i="2"/>
  <c r="AJ64" i="2"/>
  <c r="AH64" i="2"/>
  <c r="AF64" i="2"/>
  <c r="AD64" i="2"/>
  <c r="AB64" i="2"/>
  <c r="AT63" i="2"/>
  <c r="AR63" i="2"/>
  <c r="AP63" i="2"/>
  <c r="AN63" i="2"/>
  <c r="AL63" i="2"/>
  <c r="AJ63" i="2"/>
  <c r="AH63" i="2"/>
  <c r="AF63" i="2"/>
  <c r="AD63" i="2"/>
  <c r="AB63" i="2"/>
  <c r="AT62" i="2"/>
  <c r="AR62" i="2"/>
  <c r="AP62" i="2"/>
  <c r="AN62" i="2"/>
  <c r="AL62" i="2"/>
  <c r="AJ62" i="2"/>
  <c r="AH62" i="2"/>
  <c r="AF62" i="2"/>
  <c r="AD62" i="2"/>
  <c r="AB62" i="2"/>
  <c r="AT61" i="2"/>
  <c r="AR61" i="2"/>
  <c r="AP61" i="2"/>
  <c r="AN61" i="2"/>
  <c r="AL61" i="2"/>
  <c r="AJ61" i="2"/>
  <c r="AH61" i="2"/>
  <c r="AF61" i="2"/>
  <c r="AD61" i="2"/>
  <c r="AB61" i="2"/>
  <c r="AT60" i="2"/>
  <c r="AR60" i="2"/>
  <c r="AP60" i="2"/>
  <c r="AN60" i="2"/>
  <c r="AL60" i="2"/>
  <c r="AJ60" i="2"/>
  <c r="AH60" i="2"/>
  <c r="AF60" i="2"/>
  <c r="AD60" i="2"/>
  <c r="AB60" i="2"/>
  <c r="AT59" i="2"/>
  <c r="AR59" i="2"/>
  <c r="AP59" i="2"/>
  <c r="AN59" i="2"/>
  <c r="AL59" i="2"/>
  <c r="AJ59" i="2"/>
  <c r="AH59" i="2"/>
  <c r="AF59" i="2"/>
  <c r="AD59" i="2"/>
  <c r="AB59" i="2"/>
  <c r="AT58" i="2"/>
  <c r="AR58" i="2"/>
  <c r="AP58" i="2"/>
  <c r="AN58" i="2"/>
  <c r="AL58" i="2"/>
  <c r="AJ58" i="2"/>
  <c r="AH58" i="2"/>
  <c r="AF58" i="2"/>
  <c r="AD58" i="2"/>
  <c r="AB58" i="2"/>
  <c r="AT57" i="2"/>
  <c r="AR57" i="2"/>
  <c r="AP57" i="2"/>
  <c r="AN57" i="2"/>
  <c r="AL57" i="2"/>
  <c r="AJ57" i="2"/>
  <c r="AH57" i="2"/>
  <c r="AF57" i="2"/>
  <c r="AD57" i="2"/>
  <c r="AB57" i="2"/>
  <c r="AT56" i="2"/>
  <c r="AR56" i="2"/>
  <c r="AP56" i="2"/>
  <c r="AN56" i="2"/>
  <c r="AL56" i="2"/>
  <c r="AJ56" i="2"/>
  <c r="AH56" i="2"/>
  <c r="AF56" i="2"/>
  <c r="AD56" i="2"/>
  <c r="AB56" i="2"/>
  <c r="AT55" i="2"/>
  <c r="AR55" i="2"/>
  <c r="AP55" i="2"/>
  <c r="AN55" i="2"/>
  <c r="AL55" i="2"/>
  <c r="AJ55" i="2"/>
  <c r="AH55" i="2"/>
  <c r="AF55" i="2"/>
  <c r="AD55" i="2"/>
  <c r="AB55" i="2"/>
  <c r="AT54" i="2"/>
  <c r="AR54" i="2"/>
  <c r="AP54" i="2"/>
  <c r="AN54" i="2"/>
  <c r="AL54" i="2"/>
  <c r="AJ54" i="2"/>
  <c r="AH54" i="2"/>
  <c r="AF54" i="2"/>
  <c r="AD54" i="2"/>
  <c r="AB54" i="2"/>
  <c r="AT53" i="2"/>
  <c r="AR53" i="2"/>
  <c r="AP53" i="2"/>
  <c r="AN53" i="2"/>
  <c r="AL53" i="2"/>
  <c r="AJ53" i="2"/>
  <c r="AH53" i="2"/>
  <c r="AF53" i="2"/>
  <c r="AD53" i="2"/>
  <c r="AB53" i="2"/>
  <c r="AT52" i="2"/>
  <c r="AR52" i="2"/>
  <c r="AP52" i="2"/>
  <c r="AN52" i="2"/>
  <c r="AL52" i="2"/>
  <c r="AJ52" i="2"/>
  <c r="AH52" i="2"/>
  <c r="AF52" i="2"/>
  <c r="AD52" i="2"/>
  <c r="AB52" i="2"/>
  <c r="AT51" i="2"/>
  <c r="AR51" i="2"/>
  <c r="AP51" i="2"/>
  <c r="AN51" i="2"/>
  <c r="AL51" i="2"/>
  <c r="AJ51" i="2"/>
  <c r="AH51" i="2"/>
  <c r="AF51" i="2"/>
  <c r="AD51" i="2"/>
  <c r="AB51" i="2"/>
  <c r="AT50" i="2"/>
  <c r="AR50" i="2"/>
  <c r="AP50" i="2"/>
  <c r="AN50" i="2"/>
  <c r="AL50" i="2"/>
  <c r="AJ50" i="2"/>
  <c r="AH50" i="2"/>
  <c r="AF50" i="2"/>
  <c r="AD50" i="2"/>
  <c r="AB50" i="2"/>
  <c r="AT49" i="2"/>
  <c r="AR49" i="2"/>
  <c r="AP49" i="2"/>
  <c r="AN49" i="2"/>
  <c r="AL49" i="2"/>
  <c r="AJ49" i="2"/>
  <c r="AH49" i="2"/>
  <c r="AF49" i="2"/>
  <c r="AD49" i="2"/>
  <c r="AB49" i="2"/>
  <c r="AT48" i="2"/>
  <c r="AR48" i="2"/>
  <c r="AP48" i="2"/>
  <c r="AN48" i="2"/>
  <c r="AL48" i="2"/>
  <c r="AJ48" i="2"/>
  <c r="AH48" i="2"/>
  <c r="AF48" i="2"/>
  <c r="AD48" i="2"/>
  <c r="AB48" i="2"/>
  <c r="AT47" i="2"/>
  <c r="AR47" i="2"/>
  <c r="AP47" i="2"/>
  <c r="AN47" i="2"/>
  <c r="AL47" i="2"/>
  <c r="AJ47" i="2"/>
  <c r="AH47" i="2"/>
  <c r="AF47" i="2"/>
  <c r="AD47" i="2"/>
  <c r="AB47" i="2"/>
  <c r="AT46" i="2"/>
  <c r="AR46" i="2"/>
  <c r="AP46" i="2"/>
  <c r="AN46" i="2"/>
  <c r="AL46" i="2"/>
  <c r="AJ46" i="2"/>
  <c r="AH46" i="2"/>
  <c r="AF46" i="2"/>
  <c r="AD46" i="2"/>
  <c r="AB46" i="2"/>
  <c r="AT45" i="2"/>
  <c r="AR45" i="2"/>
  <c r="AP45" i="2"/>
  <c r="AN45" i="2"/>
  <c r="AL45" i="2"/>
  <c r="AJ45" i="2"/>
  <c r="AH45" i="2"/>
  <c r="AF45" i="2"/>
  <c r="AD45" i="2"/>
  <c r="AB45" i="2"/>
  <c r="AT44" i="2"/>
  <c r="AR44" i="2"/>
  <c r="AP44" i="2"/>
  <c r="AN44" i="2"/>
  <c r="AL44" i="2"/>
  <c r="AJ44" i="2"/>
  <c r="AH44" i="2"/>
  <c r="AF44" i="2"/>
  <c r="AD44" i="2"/>
  <c r="AB44" i="2"/>
  <c r="AT43" i="2"/>
  <c r="AR43" i="2"/>
  <c r="AP43" i="2"/>
  <c r="AN43" i="2"/>
  <c r="AL43" i="2"/>
  <c r="AJ43" i="2"/>
  <c r="AH43" i="2"/>
  <c r="AF43" i="2"/>
  <c r="AD43" i="2"/>
  <c r="AB43" i="2"/>
  <c r="AT42" i="2"/>
  <c r="AR42" i="2"/>
  <c r="AP42" i="2"/>
  <c r="AN42" i="2"/>
  <c r="AL42" i="2"/>
  <c r="AJ42" i="2"/>
  <c r="AH42" i="2"/>
  <c r="AF42" i="2"/>
  <c r="AD42" i="2"/>
  <c r="AB42" i="2"/>
  <c r="AT41" i="2"/>
  <c r="AR41" i="2"/>
  <c r="AP41" i="2"/>
  <c r="AN41" i="2"/>
  <c r="AL41" i="2"/>
  <c r="AJ41" i="2"/>
  <c r="AH41" i="2"/>
  <c r="AF41" i="2"/>
  <c r="AD41" i="2"/>
  <c r="AB41" i="2"/>
  <c r="AT40" i="2"/>
  <c r="AR40" i="2"/>
  <c r="AP40" i="2"/>
  <c r="AN40" i="2"/>
  <c r="AL40" i="2"/>
  <c r="AJ40" i="2"/>
  <c r="AH40" i="2"/>
  <c r="AF40" i="2"/>
  <c r="AD40" i="2"/>
  <c r="AB40" i="2"/>
  <c r="AT39" i="2"/>
  <c r="AR39" i="2"/>
  <c r="AP39" i="2"/>
  <c r="AN39" i="2"/>
  <c r="AL39" i="2"/>
  <c r="AJ39" i="2"/>
  <c r="AH39" i="2"/>
  <c r="AF39" i="2"/>
  <c r="AD39" i="2"/>
  <c r="AB39" i="2"/>
  <c r="AT38" i="2"/>
  <c r="AR38" i="2"/>
  <c r="AP38" i="2"/>
  <c r="AN38" i="2"/>
  <c r="AL38" i="2"/>
  <c r="AJ38" i="2"/>
  <c r="AH38" i="2"/>
  <c r="AF38" i="2"/>
  <c r="AD38" i="2"/>
  <c r="AB38" i="2"/>
  <c r="AT37" i="2"/>
  <c r="AR37" i="2"/>
  <c r="AP37" i="2"/>
  <c r="AN37" i="2"/>
  <c r="AL37" i="2"/>
  <c r="AJ37" i="2"/>
  <c r="AH37" i="2"/>
  <c r="AF37" i="2"/>
  <c r="AD37" i="2"/>
  <c r="AB37" i="2"/>
  <c r="AT36" i="2"/>
  <c r="AR36" i="2"/>
  <c r="AP36" i="2"/>
  <c r="AN36" i="2"/>
  <c r="AL36" i="2"/>
  <c r="AJ36" i="2"/>
  <c r="AH36" i="2"/>
  <c r="AF36" i="2"/>
  <c r="AD36" i="2"/>
  <c r="AB36" i="2"/>
  <c r="AT35" i="2"/>
  <c r="AR35" i="2"/>
  <c r="AP35" i="2"/>
  <c r="AN35" i="2"/>
  <c r="AL35" i="2"/>
  <c r="AJ35" i="2"/>
  <c r="AH35" i="2"/>
  <c r="AF35" i="2"/>
  <c r="AD35" i="2"/>
  <c r="AB35" i="2"/>
  <c r="AT34" i="2"/>
  <c r="AR34" i="2"/>
  <c r="AP34" i="2"/>
  <c r="AN34" i="2"/>
  <c r="AL34" i="2"/>
  <c r="AJ34" i="2"/>
  <c r="AH34" i="2"/>
  <c r="AF34" i="2"/>
  <c r="AD34" i="2"/>
  <c r="AB34" i="2"/>
  <c r="AT33" i="2"/>
  <c r="AR33" i="2"/>
  <c r="AP33" i="2"/>
  <c r="AN33" i="2"/>
  <c r="AL33" i="2"/>
  <c r="AJ33" i="2"/>
  <c r="AH33" i="2"/>
  <c r="AF33" i="2"/>
  <c r="AD33" i="2"/>
  <c r="AB33" i="2"/>
  <c r="AT32" i="2"/>
  <c r="AR32" i="2"/>
  <c r="AP32" i="2"/>
  <c r="AN32" i="2"/>
  <c r="AL32" i="2"/>
  <c r="AJ32" i="2"/>
  <c r="AH32" i="2"/>
  <c r="AF32" i="2"/>
  <c r="AD32" i="2"/>
  <c r="AB32" i="2"/>
  <c r="AT31" i="2"/>
  <c r="AR31" i="2"/>
  <c r="AP31" i="2"/>
  <c r="AN31" i="2"/>
  <c r="AL31" i="2"/>
  <c r="AJ31" i="2"/>
  <c r="AH31" i="2"/>
  <c r="AF31" i="2"/>
  <c r="AD31" i="2"/>
  <c r="AB31" i="2"/>
  <c r="AT30" i="2"/>
  <c r="AR30" i="2"/>
  <c r="AP30" i="2"/>
  <c r="AN30" i="2"/>
  <c r="AL30" i="2"/>
  <c r="AJ30" i="2"/>
  <c r="AH30" i="2"/>
  <c r="AF30" i="2"/>
  <c r="AD30" i="2"/>
  <c r="AB30" i="2"/>
  <c r="AT29" i="2"/>
  <c r="AR29" i="2"/>
  <c r="AP29" i="2"/>
  <c r="AN29" i="2"/>
  <c r="AL29" i="2"/>
  <c r="AJ29" i="2"/>
  <c r="AH29" i="2"/>
  <c r="AF29" i="2"/>
  <c r="AD29" i="2"/>
  <c r="AB29" i="2"/>
  <c r="AT28" i="2"/>
  <c r="AR28" i="2"/>
  <c r="AP28" i="2"/>
  <c r="AN28" i="2"/>
  <c r="AL28" i="2"/>
  <c r="AJ28" i="2"/>
  <c r="AH28" i="2"/>
  <c r="AF28" i="2"/>
  <c r="AD28" i="2"/>
  <c r="AB28" i="2"/>
  <c r="AT27" i="2"/>
  <c r="AR27" i="2"/>
  <c r="AP27" i="2"/>
  <c r="AN27" i="2"/>
  <c r="AL27" i="2"/>
  <c r="AJ27" i="2"/>
  <c r="AH27" i="2"/>
  <c r="AF27" i="2"/>
  <c r="AD27" i="2"/>
  <c r="AB27" i="2"/>
  <c r="AT26" i="2"/>
  <c r="AR26" i="2"/>
  <c r="AP26" i="2"/>
  <c r="AN26" i="2"/>
  <c r="AL26" i="2"/>
  <c r="AJ26" i="2"/>
  <c r="AH26" i="2"/>
  <c r="AF26" i="2"/>
  <c r="AD26" i="2"/>
  <c r="AB26" i="2"/>
  <c r="AT25" i="2"/>
  <c r="AR25" i="2"/>
  <c r="AP25" i="2"/>
  <c r="AN25" i="2"/>
  <c r="AL25" i="2"/>
  <c r="AJ25" i="2"/>
  <c r="AH25" i="2"/>
  <c r="AF25" i="2"/>
  <c r="AD25" i="2"/>
  <c r="AB25" i="2"/>
  <c r="AT24" i="2"/>
  <c r="AR24" i="2"/>
  <c r="AP24" i="2"/>
  <c r="AN24" i="2"/>
  <c r="AL24" i="2"/>
  <c r="AJ24" i="2"/>
  <c r="AH24" i="2"/>
  <c r="AF24" i="2"/>
  <c r="AD24" i="2"/>
  <c r="AB24" i="2"/>
  <c r="AT23" i="2"/>
  <c r="AR23" i="2"/>
  <c r="AP23" i="2"/>
  <c r="AN23" i="2"/>
  <c r="AL23" i="2"/>
  <c r="AJ23" i="2"/>
  <c r="AH23" i="2"/>
  <c r="AF23" i="2"/>
  <c r="AD23" i="2"/>
  <c r="AB23" i="2"/>
  <c r="AT22" i="2"/>
  <c r="AR22" i="2"/>
  <c r="AP22" i="2"/>
  <c r="AN22" i="2"/>
  <c r="AL22" i="2"/>
  <c r="AJ22" i="2"/>
  <c r="AH22" i="2"/>
  <c r="AF22" i="2"/>
  <c r="AD22" i="2"/>
  <c r="AB22" i="2"/>
  <c r="AT21" i="2"/>
  <c r="AR21" i="2"/>
  <c r="AP21" i="2"/>
  <c r="AN21" i="2"/>
  <c r="AL21" i="2"/>
  <c r="AJ21" i="2"/>
  <c r="AH21" i="2"/>
  <c r="AF21" i="2"/>
  <c r="AD21" i="2"/>
  <c r="AB21" i="2"/>
  <c r="AT20" i="2"/>
  <c r="AR20" i="2"/>
  <c r="AP20" i="2"/>
  <c r="AN20" i="2"/>
  <c r="AL20" i="2"/>
  <c r="AJ20" i="2"/>
  <c r="AH20" i="2"/>
  <c r="AF20" i="2"/>
  <c r="AD20" i="2"/>
  <c r="AB20" i="2"/>
  <c r="AT19" i="2"/>
  <c r="AR19" i="2"/>
  <c r="AP19" i="2"/>
  <c r="AN19" i="2"/>
  <c r="AL19" i="2"/>
  <c r="AJ19" i="2"/>
  <c r="AH19" i="2"/>
  <c r="AF19" i="2"/>
  <c r="AD19" i="2"/>
  <c r="AB19" i="2"/>
  <c r="AT18" i="2"/>
  <c r="AR18" i="2"/>
  <c r="AP18" i="2"/>
  <c r="AN18" i="2"/>
  <c r="AL18" i="2"/>
  <c r="AJ18" i="2"/>
  <c r="AH18" i="2"/>
  <c r="AF18" i="2"/>
  <c r="AD18" i="2"/>
  <c r="AB18" i="2"/>
  <c r="AT17" i="2"/>
  <c r="AR17" i="2"/>
  <c r="AP17" i="2"/>
  <c r="AN17" i="2"/>
  <c r="AL17" i="2"/>
  <c r="AJ17" i="2"/>
  <c r="AH17" i="2"/>
  <c r="AF17" i="2"/>
  <c r="AD17" i="2"/>
  <c r="AB17" i="2"/>
  <c r="AT16" i="2"/>
  <c r="AR16" i="2"/>
  <c r="AP16" i="2"/>
  <c r="AN16" i="2"/>
  <c r="AL16" i="2"/>
  <c r="AJ16" i="2"/>
  <c r="AH16" i="2"/>
  <c r="AF16" i="2"/>
  <c r="AD16" i="2"/>
  <c r="AB16" i="2"/>
  <c r="AT15" i="2"/>
  <c r="AR15" i="2"/>
  <c r="AP15" i="2"/>
  <c r="AN15" i="2"/>
  <c r="AL15" i="2"/>
  <c r="AJ15" i="2"/>
  <c r="AH15" i="2"/>
  <c r="AF15" i="2"/>
  <c r="AD15" i="2"/>
  <c r="AB15" i="2"/>
  <c r="AT14" i="2"/>
  <c r="AR14" i="2"/>
  <c r="AP14" i="2"/>
  <c r="AN14" i="2"/>
  <c r="AL14" i="2"/>
  <c r="AJ14" i="2"/>
  <c r="AH14" i="2"/>
  <c r="AF14" i="2"/>
  <c r="AD14" i="2"/>
  <c r="AB14" i="2"/>
  <c r="AT13" i="2"/>
  <c r="AR13" i="2"/>
  <c r="AP13" i="2"/>
  <c r="AN13" i="2"/>
  <c r="AL13" i="2"/>
  <c r="AJ13" i="2"/>
  <c r="AH13" i="2"/>
  <c r="AF13" i="2"/>
  <c r="AD13" i="2"/>
  <c r="AB13" i="2"/>
  <c r="AT12" i="2"/>
  <c r="AR12" i="2"/>
  <c r="AP12" i="2"/>
  <c r="AN12" i="2"/>
  <c r="AL12" i="2"/>
  <c r="AJ12" i="2"/>
  <c r="AH12" i="2"/>
  <c r="AF12" i="2"/>
  <c r="AD12" i="2"/>
  <c r="AB12" i="2"/>
  <c r="AT11" i="2"/>
  <c r="AR11" i="2"/>
  <c r="AP11" i="2"/>
  <c r="AN11" i="2"/>
  <c r="AL11" i="2"/>
  <c r="AJ11" i="2"/>
  <c r="AH11" i="2"/>
  <c r="AF11" i="2"/>
  <c r="AD11" i="2"/>
  <c r="AB11" i="2"/>
  <c r="AT10" i="2"/>
  <c r="AR10" i="2"/>
  <c r="AP10" i="2"/>
  <c r="AN10" i="2"/>
  <c r="AL10" i="2"/>
  <c r="AJ10" i="2"/>
  <c r="AH10" i="2"/>
  <c r="AF10" i="2"/>
  <c r="AD10" i="2"/>
  <c r="AB10" i="2"/>
  <c r="AT9" i="2"/>
  <c r="AR9" i="2"/>
  <c r="AP9" i="2"/>
  <c r="AN9" i="2"/>
  <c r="AL9" i="2"/>
  <c r="AJ9" i="2"/>
  <c r="AH9" i="2"/>
  <c r="AF9" i="2"/>
  <c r="AD9" i="2"/>
  <c r="AB9" i="2"/>
  <c r="AT8" i="2" l="1"/>
  <c r="AR8" i="2"/>
  <c r="AP8" i="2"/>
  <c r="AN8" i="2"/>
  <c r="AL8" i="2"/>
  <c r="AJ8" i="2"/>
  <c r="AH8" i="2"/>
  <c r="AF8" i="2"/>
  <c r="AD8" i="2"/>
  <c r="AB8" i="2"/>
  <c r="AT7" i="2"/>
  <c r="AR7" i="2"/>
  <c r="AP7" i="2"/>
  <c r="AN7" i="2"/>
  <c r="AL7" i="2"/>
  <c r="AJ7" i="2"/>
  <c r="AH7" i="2"/>
  <c r="AF7" i="2"/>
  <c r="AD7" i="2"/>
  <c r="AB7" i="2"/>
  <c r="AT6" i="2"/>
  <c r="AR6" i="2"/>
  <c r="AP6" i="2"/>
  <c r="AN6" i="2"/>
  <c r="AL6" i="2"/>
  <c r="AJ6" i="2"/>
  <c r="AH6" i="2"/>
  <c r="AF6" i="2"/>
  <c r="AD6" i="2"/>
  <c r="AB6" i="2"/>
  <c r="AT5" i="2"/>
  <c r="AR5" i="2"/>
  <c r="AP5" i="2"/>
  <c r="AN5" i="2"/>
  <c r="AL5" i="2"/>
  <c r="AJ5" i="2"/>
  <c r="AH5" i="2"/>
  <c r="AF5" i="2"/>
  <c r="AD5" i="2"/>
  <c r="AB5" i="2"/>
  <c r="AT4" i="2" l="1"/>
  <c r="AR4" i="2"/>
  <c r="AP4" i="2"/>
  <c r="AN4" i="2"/>
  <c r="AL4" i="2"/>
  <c r="AJ4" i="2"/>
  <c r="AH4" i="2"/>
  <c r="AF4" i="2"/>
  <c r="AD4" i="2"/>
  <c r="AB4" i="2"/>
  <c r="AT3" i="2" l="1"/>
  <c r="AR3" i="2"/>
  <c r="AP3" i="2"/>
  <c r="AN3" i="2"/>
  <c r="AL3" i="2"/>
  <c r="AJ3" i="2"/>
  <c r="AH3" i="2"/>
  <c r="AF3" i="2"/>
  <c r="AD3" i="2"/>
  <c r="A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pck</author>
  </authors>
  <commentList>
    <comment ref="S14" authorId="0" shapeId="0" xr:uid="{DE006BE7-6FCE-411C-8324-981AD34C9A16}">
      <text>
        <r>
          <rPr>
            <b/>
            <sz val="9"/>
            <color indexed="81"/>
            <rFont val="MS P ゴシック"/>
            <family val="3"/>
            <charset val="128"/>
          </rPr>
          <t xml:space="preserve">※注意
</t>
        </r>
        <r>
          <rPr>
            <sz val="9"/>
            <color indexed="81"/>
            <rFont val="MS P ゴシック"/>
            <family val="3"/>
            <charset val="128"/>
          </rPr>
          <t>左上部の健康保険組合名を
ご選択いただかないと
コースを選択することができません。</t>
        </r>
      </text>
    </comment>
  </commentList>
</comments>
</file>

<file path=xl/sharedStrings.xml><?xml version="1.0" encoding="utf-8"?>
<sst xmlns="http://schemas.openxmlformats.org/spreadsheetml/2006/main" count="2170" uniqueCount="1220">
  <si>
    <t>No.</t>
  </si>
  <si>
    <t>時間帯</t>
  </si>
  <si>
    <t>生年月日</t>
  </si>
  <si>
    <t>保険証番号</t>
  </si>
  <si>
    <t>女</t>
    <rPh sb="0" eb="1">
      <t>オンナ</t>
    </rPh>
    <phoneticPr fontId="13"/>
  </si>
  <si>
    <t>男</t>
    <rPh sb="0" eb="1">
      <t>オトコ</t>
    </rPh>
    <phoneticPr fontId="13"/>
  </si>
  <si>
    <t>性別</t>
    <phoneticPr fontId="13"/>
  </si>
  <si>
    <t>ご住所    　〒</t>
    <rPh sb="1" eb="3">
      <t>ジュウショ</t>
    </rPh>
    <phoneticPr fontId="13"/>
  </si>
  <si>
    <t xml:space="preserve">お電話番号  </t>
    <rPh sb="1" eb="3">
      <t>デンワ</t>
    </rPh>
    <rPh sb="3" eb="5">
      <t>バンゴウ</t>
    </rPh>
    <phoneticPr fontId="13"/>
  </si>
  <si>
    <t>FAX番号 　　</t>
    <rPh sb="3" eb="5">
      <t>バンゴウ</t>
    </rPh>
    <phoneticPr fontId="13"/>
  </si>
  <si>
    <t>お支払方法</t>
    <phoneticPr fontId="13"/>
  </si>
  <si>
    <t>左記ご住所に送付</t>
    <rPh sb="0" eb="2">
      <t>サキ</t>
    </rPh>
    <rPh sb="3" eb="5">
      <t>ジュウショ</t>
    </rPh>
    <rPh sb="6" eb="8">
      <t>ソウフ</t>
    </rPh>
    <phoneticPr fontId="13"/>
  </si>
  <si>
    <t>本年度お年齢(自動出力)</t>
    <rPh sb="0" eb="3">
      <t>ホンネンド</t>
    </rPh>
    <rPh sb="4" eb="6">
      <t>ネンレイ</t>
    </rPh>
    <rPh sb="7" eb="9">
      <t>ジドウ</t>
    </rPh>
    <rPh sb="9" eb="11">
      <t>シュツリョク</t>
    </rPh>
    <phoneticPr fontId="13"/>
  </si>
  <si>
    <t>性</t>
    <rPh sb="0" eb="1">
      <t>セイ</t>
    </rPh>
    <phoneticPr fontId="13"/>
  </si>
  <si>
    <t>名</t>
    <rPh sb="0" eb="1">
      <t>メイ</t>
    </rPh>
    <phoneticPr fontId="13"/>
  </si>
  <si>
    <t>ｾｲ</t>
    <phoneticPr fontId="13"/>
  </si>
  <si>
    <t>ﾒｲ</t>
    <phoneticPr fontId="13"/>
  </si>
  <si>
    <t>当日個々にお支払</t>
    <rPh sb="0" eb="2">
      <t>トウジツ</t>
    </rPh>
    <rPh sb="2" eb="4">
      <t>ココ</t>
    </rPh>
    <rPh sb="6" eb="8">
      <t>シハライ</t>
    </rPh>
    <phoneticPr fontId="13"/>
  </si>
  <si>
    <t>法令健診</t>
  </si>
  <si>
    <t>生活習慣病(胃なし)</t>
  </si>
  <si>
    <t>予約日_西暦8桁</t>
  </si>
  <si>
    <t>時間帯</t>
    <rPh sb="0" eb="3">
      <t>ジカンタイ</t>
    </rPh>
    <phoneticPr fontId="13"/>
  </si>
  <si>
    <t>契約コード(親番)</t>
  </si>
  <si>
    <t>契約コード(枝番)</t>
  </si>
  <si>
    <t>団体ｺｰﾄﾞ(親)</t>
  </si>
  <si>
    <t>団体ｺｰﾄﾞ(枝)</t>
  </si>
  <si>
    <t>コースコード</t>
  </si>
  <si>
    <t>個人番号_ｼｽﾃﾑ桁数適用</t>
    <phoneticPr fontId="13"/>
  </si>
  <si>
    <t>カナ氏名</t>
  </si>
  <si>
    <t>漢字氏名</t>
  </si>
  <si>
    <t>生年月日_西暦8桁</t>
  </si>
  <si>
    <t>所属ｺｰﾄﾞ</t>
  </si>
  <si>
    <t>所属内番号</t>
  </si>
  <si>
    <t>保険者番号</t>
  </si>
  <si>
    <t>保険証記号</t>
  </si>
  <si>
    <t>送付先区分</t>
    <rPh sb="0" eb="2">
      <t>ソウフ</t>
    </rPh>
    <rPh sb="2" eb="3">
      <t>サキ</t>
    </rPh>
    <rPh sb="3" eb="5">
      <t>クブン</t>
    </rPh>
    <phoneticPr fontId="13"/>
  </si>
  <si>
    <t>自宅_郵便番号</t>
  </si>
  <si>
    <t>自宅_住所１</t>
  </si>
  <si>
    <t>自宅_住所2</t>
    <phoneticPr fontId="13"/>
  </si>
  <si>
    <t>自宅_ＴＥＬ</t>
  </si>
  <si>
    <t>協会健保整理番号</t>
    <rPh sb="0" eb="2">
      <t>キョウカイ</t>
    </rPh>
    <rPh sb="2" eb="4">
      <t>ケンポ</t>
    </rPh>
    <rPh sb="4" eb="6">
      <t>セイリ</t>
    </rPh>
    <rPh sb="6" eb="8">
      <t>バンゴウ</t>
    </rPh>
    <phoneticPr fontId="13"/>
  </si>
  <si>
    <t>受診券整理番号</t>
    <rPh sb="0" eb="2">
      <t>ジュシン</t>
    </rPh>
    <rPh sb="2" eb="3">
      <t>ケン</t>
    </rPh>
    <rPh sb="3" eb="5">
      <t>セイリ</t>
    </rPh>
    <rPh sb="5" eb="7">
      <t>バンゴウ</t>
    </rPh>
    <phoneticPr fontId="13"/>
  </si>
  <si>
    <t>受診券有効期限</t>
    <rPh sb="0" eb="2">
      <t>ジュシン</t>
    </rPh>
    <rPh sb="2" eb="3">
      <t>ケン</t>
    </rPh>
    <rPh sb="3" eb="5">
      <t>ユウコウ</t>
    </rPh>
    <rPh sb="5" eb="7">
      <t>キゲン</t>
    </rPh>
    <phoneticPr fontId="13"/>
  </si>
  <si>
    <t>追加項目①</t>
  </si>
  <si>
    <t>追加・削除区分①</t>
  </si>
  <si>
    <t>追加項目②</t>
  </si>
  <si>
    <t>追加・削除区分②</t>
  </si>
  <si>
    <t>追加項目③</t>
  </si>
  <si>
    <t>追加・削除区分③</t>
  </si>
  <si>
    <t>追加項目④</t>
  </si>
  <si>
    <t>追加・削除区分④</t>
  </si>
  <si>
    <t>追加項目⑤</t>
  </si>
  <si>
    <t>追加・削除区分⑤</t>
  </si>
  <si>
    <t>追加項目⑥</t>
  </si>
  <si>
    <t>追加・削除区分⑥</t>
  </si>
  <si>
    <t>追加項目⑦</t>
  </si>
  <si>
    <t>追加・削除区分⑦</t>
  </si>
  <si>
    <t>追加項目⑧</t>
  </si>
  <si>
    <t>追加・削除区分⑧</t>
  </si>
  <si>
    <t>追加項目⑨</t>
  </si>
  <si>
    <t>追加・削除区分⑨</t>
  </si>
  <si>
    <t>追加項目⑩</t>
  </si>
  <si>
    <t>追加・削除区分⑩</t>
  </si>
  <si>
    <t>予約時ｺﾒﾝﾄ</t>
    <rPh sb="0" eb="2">
      <t>ヨヤク</t>
    </rPh>
    <rPh sb="2" eb="3">
      <t>ジ</t>
    </rPh>
    <phoneticPr fontId="13"/>
  </si>
  <si>
    <t>属性要素4(分会)</t>
    <rPh sb="0" eb="2">
      <t>ゾクセイ</t>
    </rPh>
    <rPh sb="2" eb="4">
      <t>ヨウソ</t>
    </rPh>
    <rPh sb="6" eb="8">
      <t>ブンカイ</t>
    </rPh>
    <phoneticPr fontId="13"/>
  </si>
  <si>
    <t>属性要素5(群)</t>
    <rPh sb="0" eb="2">
      <t>ゾクセイ</t>
    </rPh>
    <rPh sb="2" eb="4">
      <t>ヨウソ</t>
    </rPh>
    <rPh sb="6" eb="7">
      <t>グン</t>
    </rPh>
    <phoneticPr fontId="13"/>
  </si>
  <si>
    <t>連絡先_郵便番号</t>
    <rPh sb="0" eb="2">
      <t>レンラク</t>
    </rPh>
    <rPh sb="2" eb="3">
      <t>サキ</t>
    </rPh>
    <phoneticPr fontId="13"/>
  </si>
  <si>
    <t>連絡先_住所１</t>
    <phoneticPr fontId="13"/>
  </si>
  <si>
    <t>連絡先_住所２</t>
    <phoneticPr fontId="13"/>
  </si>
  <si>
    <t>連絡先_TEL</t>
    <phoneticPr fontId="13"/>
  </si>
  <si>
    <t>13大阪菓子(生活習慣病)</t>
  </si>
  <si>
    <t>13大阪菓子(婦人健診)ﾏﾝﾓ</t>
  </si>
  <si>
    <t>13大阪鉄商生活習慣病</t>
  </si>
  <si>
    <t>13大阪鉄商生活習慣病(胃ｶﾒﾗ)</t>
  </si>
  <si>
    <t>13大阪鉄商生活習慣病健診（胃なし）</t>
  </si>
  <si>
    <t>13浜松ﾎﾄﾆｸｽ(35才以上)</t>
  </si>
  <si>
    <t>14東芝ITｻｰﾋﾞｽ35歳</t>
  </si>
  <si>
    <t>14東芝ITｻｰﾋﾞｽ36～39歳</t>
  </si>
  <si>
    <t>14北海道CPU関連産業健保ﾄﾞｯｸA</t>
  </si>
  <si>
    <t>14北海道CPU関連産業健保ﾄﾞｯｸA胃なし</t>
  </si>
  <si>
    <t>14北海道CPU関連産業健保ﾄﾞｯｸB</t>
  </si>
  <si>
    <t>AIA一般健診</t>
  </si>
  <si>
    <t>AIA人間ドック</t>
  </si>
  <si>
    <t>AIA人間ドック(胃ｶﾒﾗ)</t>
  </si>
  <si>
    <t>AIA生活習慣病(胃ｶﾒﾗ)</t>
  </si>
  <si>
    <t>B型肝炎訴訟</t>
  </si>
  <si>
    <t>GWA人間ﾄﾞｯｸ</t>
  </si>
  <si>
    <t>GWA人間ﾄﾞｯｸ(胃ｶﾒﾗ)</t>
  </si>
  <si>
    <t>GWA人間ﾄﾞｯｸ(胃なし)</t>
  </si>
  <si>
    <t>IBM家族健診B</t>
  </si>
  <si>
    <t>IBM家族健診B+血液</t>
  </si>
  <si>
    <t>JNES一般定期(35才のみ)</t>
  </si>
  <si>
    <t>JNES一般定期(35才未満)</t>
  </si>
  <si>
    <t>JNES一般定期(36才～39才)</t>
  </si>
  <si>
    <t>JNES一般定期(40才以上)</t>
  </si>
  <si>
    <t>JNES一般定期健診(35才のみ)</t>
  </si>
  <si>
    <t>JNES一般定期健診(35才未満)</t>
  </si>
  <si>
    <t>JNES一般定期健診(36才～39才)</t>
  </si>
  <si>
    <t>JNES一般定期健診(40才以上)</t>
  </si>
  <si>
    <t>JNES生活習慣病(35才のみ)</t>
  </si>
  <si>
    <t>JNES生活習慣病(36才～39才)</t>
  </si>
  <si>
    <t>JNES生活習慣病(40才以上)</t>
  </si>
  <si>
    <t>JNES生活習慣病健診(35才のみ）</t>
  </si>
  <si>
    <t>JNES生活習慣病健診(36才～39才）</t>
  </si>
  <si>
    <t>JNES生活習慣病健診(40才以上）</t>
  </si>
  <si>
    <t>JNES特定業務健診</t>
  </si>
  <si>
    <t>JNES特定業務健診(35才・40才以上）</t>
  </si>
  <si>
    <t>JTBﾍﾞﾈﾌｨｯﾄ生活習慣病A</t>
  </si>
  <si>
    <t>JTBﾍﾞﾈﾌｨｯﾄ生活習慣病B</t>
  </si>
  <si>
    <t>JTBﾍﾞﾈﾌｨｯﾄ生活習慣病C</t>
  </si>
  <si>
    <t>KCCSｷｬﾘｱﾃｯｸ(生活習慣病)</t>
  </si>
  <si>
    <t>KCCSｷｬﾘｱﾃｯｸ(生活習慣病)胃なし</t>
  </si>
  <si>
    <t>KYOSO(34才以下)</t>
  </si>
  <si>
    <t>ＴＨＰ健診</t>
  </si>
  <si>
    <t>TJK(A健診）35才.40才以上</t>
  </si>
  <si>
    <t>TJK(A健診）35才未満.36才～39才</t>
  </si>
  <si>
    <t>ＶＤＴ精密健診</t>
  </si>
  <si>
    <t>ｱｽｸﾄﾗﾝｽﾎﾟｰﾄ出張Ｂｺｰｽ</t>
  </si>
  <si>
    <t>ｱｽｸﾄﾗﾝｽﾎﾟｰﾄ出張Ｄｺｰｽ</t>
  </si>
  <si>
    <t>ｲｰｽﾀﾝﾓｰﾀｰｽ秋</t>
  </si>
  <si>
    <t>おあしす基本</t>
  </si>
  <si>
    <t>オースビー定期</t>
  </si>
  <si>
    <t>カーディフ生命健診</t>
  </si>
  <si>
    <t>ｶﾈｶ健保(35才.40才以上)</t>
  </si>
  <si>
    <t>ｶﾈｶ健保(36才～39才)</t>
  </si>
  <si>
    <t>ｶﾝﾀﾞｺｰﾎﾟ東金出張Ｂｺｰｽ</t>
  </si>
  <si>
    <t>ｶﾝﾀﾞｺｰﾎﾟ東金出張Ｄｺｰｽ</t>
  </si>
  <si>
    <t>コープネット深夜業健診</t>
  </si>
  <si>
    <t>コープネット入社</t>
  </si>
  <si>
    <t>ｼｰｴｽｲｰｿﾌﾄ(ﾄﾞｯｸ)36才～39才</t>
  </si>
  <si>
    <t>ｼﾆｱ海外ﾎﾞﾗﾝﾃｨｱ(2012)</t>
  </si>
  <si>
    <t>シニア海外ボランティア健診（女）</t>
  </si>
  <si>
    <t>シニア海外ボランティア健診（男）</t>
  </si>
  <si>
    <t>じん肺（国保未加入）</t>
  </si>
  <si>
    <t>じん肺・石綿健診</t>
  </si>
  <si>
    <t>じん肺健診(出張)</t>
  </si>
  <si>
    <t>じん肺健診(来院)</t>
  </si>
  <si>
    <t>じん肺健診読影</t>
  </si>
  <si>
    <t>じん肺健診読影（結果付き）</t>
  </si>
  <si>
    <t>じん肺読影</t>
  </si>
  <si>
    <t>センコー（生活習慣病）</t>
  </si>
  <si>
    <t>センコー（生活習慣病）　胃なし</t>
  </si>
  <si>
    <t>センコー（生活習慣病）胃カメラ</t>
  </si>
  <si>
    <t>センコー（定期）</t>
  </si>
  <si>
    <t>ツベルクリン接種</t>
  </si>
  <si>
    <t>ドック（関東ＩＴｿﾌﾄｳｪｱ健保）</t>
  </si>
  <si>
    <t>ナチュラルコープ出張成人</t>
  </si>
  <si>
    <t>ナチュラルコープ出張成人胃なし</t>
  </si>
  <si>
    <t>ﾆﾁﾚｲ･ｱｲｽﾄﾞｯｸ</t>
  </si>
  <si>
    <t>ﾆﾁﾚｲ･ｱｲｽﾄﾞｯｸ(ｶﾒﾗ)</t>
  </si>
  <si>
    <t>パルシステム定期</t>
  </si>
  <si>
    <t>ﾋﾄHb便潜血2回</t>
  </si>
  <si>
    <t>ﾍﾞﾈﾌｨｯﾄﾜﾝ生活習慣病B(胃ﾅｼ便ｱﾘ)</t>
  </si>
  <si>
    <t>ﾍﾞﾈﾌｨｯﾄﾜﾝ生活習慣病C(胃ｱﾘ便ｱﾘ)</t>
  </si>
  <si>
    <t>ﾗﾍﾞﾙｼﾞｬﾊﾟﾝ若年健診</t>
  </si>
  <si>
    <t>ﾚﾃﾞｨｰｽドック(ﾏﾝﾓ)</t>
  </si>
  <si>
    <t>ﾚﾃﾞｨｰｽドック(ﾏﾝﾓ)胃ｶﾒﾗ</t>
  </si>
  <si>
    <t>ﾚﾃﾞｨｰｽドック(ﾏﾝﾓ)胃なし</t>
  </si>
  <si>
    <t>ﾚﾃﾞｨｰｽドック(乳腺ｴｺｰ)</t>
  </si>
  <si>
    <t>ﾚﾃﾞｨｰｽドック(乳腺ｴｺｰ)胃ｶﾒﾗ</t>
  </si>
  <si>
    <t>ﾚﾃﾞｨｰｽドック(乳腺ｴｺｰ)胃なし</t>
  </si>
  <si>
    <t>愛隣保育園Ｂ型肝炎</t>
  </si>
  <si>
    <t>愛隣保育園コース</t>
  </si>
  <si>
    <t>胃カメラ</t>
  </si>
  <si>
    <t>医療適正診断</t>
  </si>
  <si>
    <t>一之江A</t>
  </si>
  <si>
    <t>一般健診A1(ｲｰｳｪﾙ）</t>
  </si>
  <si>
    <t>一般健診A2(ｲｰｳｪﾙ）</t>
  </si>
  <si>
    <t>一般健診B1(ｲｰｳｪﾙ）</t>
  </si>
  <si>
    <t>鉛健診</t>
  </si>
  <si>
    <t>学生健診</t>
  </si>
  <si>
    <t>学生健診（出張）</t>
  </si>
  <si>
    <t>学生健診（未来大学）</t>
  </si>
  <si>
    <t>学生健診ﾊﾞﾝﾄﾞﾓﾓ用</t>
  </si>
  <si>
    <t>葛西特定健診</t>
  </si>
  <si>
    <t>簡易ＶＤＴ</t>
  </si>
  <si>
    <t>簡易健診</t>
  </si>
  <si>
    <t>基本健診なし</t>
  </si>
  <si>
    <t>帰国時Ｂコース</t>
  </si>
  <si>
    <t>協栄流通</t>
  </si>
  <si>
    <t>協会一般(胃間接)</t>
  </si>
  <si>
    <t>協会一般(胸間･胃なし)</t>
  </si>
  <si>
    <t>協会子宮癌(ｺｰｽ)</t>
  </si>
  <si>
    <t>協会自費(他院)</t>
  </si>
  <si>
    <t>胸部X線(直接)読影なし</t>
  </si>
  <si>
    <t>胸部X線直接</t>
  </si>
  <si>
    <t>刑務生活習慣病A(胸･胃･便ﾅｼ)</t>
  </si>
  <si>
    <t>刑務生活習慣病B(胸ｱﾘ･胃ﾅｼ･便ﾅｼ)</t>
  </si>
  <si>
    <t>刑務生活習慣病C(胸･胃･便ｱﾘ)</t>
  </si>
  <si>
    <t>芸能人ﾄﾞｯｸ(被扶養者・都外)</t>
  </si>
  <si>
    <t>芸能人ﾄﾞｯｸ(被扶養者・都内)</t>
  </si>
  <si>
    <t>芸能人ﾄﾞｯｸ(被保険者・都外)</t>
  </si>
  <si>
    <t>芸能人ﾄﾞｯｸ(被保険者・都内)</t>
  </si>
  <si>
    <t>芸能人ﾄﾞｯｸ胃ｶﾒﾗ(被保険者・都内)</t>
  </si>
  <si>
    <t>血液型</t>
  </si>
  <si>
    <t>健愛ドック一般</t>
  </si>
  <si>
    <t>健愛一般</t>
  </si>
  <si>
    <t>健愛定期A</t>
  </si>
  <si>
    <t>健愛定期B</t>
  </si>
  <si>
    <t>原子力安全基盤機構(34才以下)</t>
  </si>
  <si>
    <t>江戸川建設業</t>
  </si>
  <si>
    <t>江東A</t>
  </si>
  <si>
    <t>江東Dコース</t>
  </si>
  <si>
    <t>江東のびのび</t>
  </si>
  <si>
    <t>港 区 採用前健康診断</t>
  </si>
  <si>
    <t>港区成人(64歳以下)肺癌付</t>
  </si>
  <si>
    <t>港区成人(65歳以上)</t>
  </si>
  <si>
    <t>港区成人(65歳以上)肺癌付</t>
  </si>
  <si>
    <t>港区成人(基本なし)</t>
  </si>
  <si>
    <t>港区成人(訪問64歳以下)</t>
  </si>
  <si>
    <t>港区成人(訪問65歳以上)</t>
  </si>
  <si>
    <t>港成人健診(自費)</t>
  </si>
  <si>
    <t>甲状腺検査</t>
  </si>
  <si>
    <t>高気圧健診</t>
  </si>
  <si>
    <t>骨密度検査</t>
  </si>
  <si>
    <t>埼玉県建設組合</t>
  </si>
  <si>
    <t>埼玉土建Ａ(08国保未加入)</t>
  </si>
  <si>
    <t>埼玉土建Ａ(08補助対象外）</t>
  </si>
  <si>
    <t>埼玉土建Ｂ(08国保未加入)</t>
  </si>
  <si>
    <t>埼玉土建Ｂ(08補助対象外)</t>
  </si>
  <si>
    <t>埼玉土建Ｃ(08)</t>
  </si>
  <si>
    <t>埼玉土建人間ﾄﾞｯｸ(ｶﾒﾗ）</t>
  </si>
  <si>
    <t>埼玉土建人間ﾄﾞｯｸ(胃なし)</t>
  </si>
  <si>
    <t>埼玉土建人間ﾄﾞｯｸ(国保対象外)</t>
  </si>
  <si>
    <t>埼玉土建人間ﾄﾞｯｸ(女性ﾏﾝﾓ･ｶﾒﾗ)</t>
  </si>
  <si>
    <t>埼玉土建人間ﾄﾞｯｸ胃なし(国保対象外)</t>
  </si>
  <si>
    <t>子宮細胞診</t>
  </si>
  <si>
    <t>自費(協会一般＋付加)胃ｶﾒﾗ</t>
  </si>
  <si>
    <t>自費(協会一般＋付加)胃なし</t>
  </si>
  <si>
    <t>自費協会一般(胃なし)</t>
  </si>
  <si>
    <t>芝消防署健診</t>
  </si>
  <si>
    <t>若年健診(ふれあい早稲田)</t>
  </si>
  <si>
    <t>若年健診(尿4,ｵｰｼﾞｵ)</t>
  </si>
  <si>
    <t>若年省略健診(胸間)</t>
  </si>
  <si>
    <t>若年省略健診(胸直)</t>
  </si>
  <si>
    <t>秋季病体生理</t>
  </si>
  <si>
    <t>出張コスモ交通定期Ｂ</t>
  </si>
  <si>
    <t>女性検診補助対象外</t>
  </si>
  <si>
    <t>除染等電離放射線</t>
  </si>
  <si>
    <t>小型船舶操縦士健康診断</t>
  </si>
  <si>
    <t>小原工業出張定期Ｄ</t>
  </si>
  <si>
    <t>深夜業務従事者健診</t>
  </si>
  <si>
    <t>神奈川県機器ﾄﾞｯｸ</t>
  </si>
  <si>
    <t>神奈川土建(08)</t>
  </si>
  <si>
    <t>神奈川土建未加入(08)</t>
  </si>
  <si>
    <t>人間ドック（ｲｰｳｪﾙ）</t>
  </si>
  <si>
    <t>人間ドック（ｲｰｳｪﾙ）胃ｶﾒﾗ</t>
  </si>
  <si>
    <t>人間ドックＡ（胃カメラ）08</t>
  </si>
  <si>
    <t>人間ドックＡ08</t>
  </si>
  <si>
    <t>人間ドックB(08)</t>
  </si>
  <si>
    <t>人間ﾄﾞｯｸB(ﾊﾋﾟﾙｽ)</t>
  </si>
  <si>
    <t>人間ドックB(胃ｶﾒﾗ)08</t>
  </si>
  <si>
    <t>人間ドックB(胃なし)08</t>
  </si>
  <si>
    <t>人間ﾄﾞｯｸV(男)</t>
  </si>
  <si>
    <t>人間ﾄﾞｯｸ土建(国保対象外)08</t>
  </si>
  <si>
    <t>人間ﾄﾞｯｸ土建(国保対象外:胃ｶﾒﾗ)08</t>
  </si>
  <si>
    <t>人間ﾄﾞｯｸ土建(国保対象外:胃なし)08</t>
  </si>
  <si>
    <t>人間ドック土建すみだ</t>
  </si>
  <si>
    <t>成人Ｆ(08)</t>
  </si>
  <si>
    <t>成人Ｆ(胃・胸なし)08</t>
  </si>
  <si>
    <t>成人Ｆ(胃ｶﾒﾗ08)</t>
  </si>
  <si>
    <t>成人Ｆ(胃なし08)</t>
  </si>
  <si>
    <t>成人Ｇ(08)</t>
  </si>
  <si>
    <t>成人Ｇ(胃・便なし）</t>
  </si>
  <si>
    <t>成人Ｇ(胃ｶﾒﾗ08)</t>
  </si>
  <si>
    <t>成人Ｇ(胃なし08)</t>
  </si>
  <si>
    <t>成人Ｇ（胃直接）</t>
  </si>
  <si>
    <t>成人健診（プロギア）</t>
  </si>
  <si>
    <t>成人健診（プロギア）胃なし</t>
  </si>
  <si>
    <t>成人健診（プロギア）便なし</t>
  </si>
  <si>
    <t>正則高校職員定期</t>
  </si>
  <si>
    <t>生活習慣病(胃ｶﾒﾗ)</t>
  </si>
  <si>
    <t>生活習慣病A1(東振協）</t>
  </si>
  <si>
    <t>生活習慣病A2(東振協）</t>
  </si>
  <si>
    <t>生活習慣病健診(ｴｱ・ｳｫｰﾀｰ）胃なし</t>
  </si>
  <si>
    <t>生活習慣病健診(ｴｱ・ｳｫｰﾀｰ健保）</t>
  </si>
  <si>
    <t>生活習慣病健診(ｴｱ・ｳｫｰﾀｰ健保）ｶﾒﾗ</t>
  </si>
  <si>
    <t>生活習慣病健診(ｴｱ・ｳｫｰﾀｰ炭酸）</t>
  </si>
  <si>
    <t>生活習慣病健診(ｴｱ・ｳｫｰﾀｰ炭酸)ﾍﾟﾌﾟｼ</t>
  </si>
  <si>
    <t>生活習慣病健診(ｴｱｳｫｰﾀｰ炭酸)胃ｶﾒﾗ</t>
  </si>
  <si>
    <t>生活習慣病健診(ｴｱｳｫｰﾀｰ炭酸)胃なし</t>
  </si>
  <si>
    <t>生活習慣病健診（関東ＩＴソフト健保</t>
  </si>
  <si>
    <t>生活習慣病健診(東京美容国保)</t>
  </si>
  <si>
    <t>生活習慣病健診(日本健康文化振興会)</t>
  </si>
  <si>
    <t>生活習慣病健診1ｺｰｽ　ｶﾒﾗ(ｲｰｳｪﾙ)</t>
  </si>
  <si>
    <t>生活習慣病健診1ｺｰｽ(ｲｰｳｪﾙ)</t>
  </si>
  <si>
    <t>生活習慣病健診A(ﾊﾋﾟﾙｽ)</t>
  </si>
  <si>
    <t>生活習慣病健診B(ﾊﾋﾟﾙｽ)</t>
  </si>
  <si>
    <t>生活習慣病予防健診(胃なし)都職員共済組合</t>
  </si>
  <si>
    <t>青果ﾄﾞｯｸ</t>
  </si>
  <si>
    <t>青果ﾄﾞｯｸ(胃ｶﾒﾗ）</t>
  </si>
  <si>
    <t>青果ﾄﾞｯｸ(胃なし）</t>
  </si>
  <si>
    <t>青果ﾄﾞｯｸ(家族）</t>
  </si>
  <si>
    <t>青果ﾄﾞｯｸ(家族)胃なし</t>
  </si>
  <si>
    <t>青果ﾄﾞｯｸ(補助対象外）</t>
  </si>
  <si>
    <t>青果大腸ｶﾞﾝ2日法（未加入）</t>
  </si>
  <si>
    <t>青果大腸ｶﾞﾝ2日法検査</t>
  </si>
  <si>
    <t>青年海外協力隊(2011年春)</t>
  </si>
  <si>
    <t>青年海外協力隊(2013年春)</t>
  </si>
  <si>
    <t>青年海外協力隊(2015年秋)</t>
  </si>
  <si>
    <t>石綿健診</t>
  </si>
  <si>
    <t>石綿健診（二次）</t>
  </si>
  <si>
    <t>千葉土建</t>
  </si>
  <si>
    <t>千葉土建(千葉支部)</t>
  </si>
  <si>
    <t>千葉土建(補助対象外)</t>
  </si>
  <si>
    <t>千葉土建市川支部</t>
  </si>
  <si>
    <t>千葉土建成人Ｂ</t>
  </si>
  <si>
    <t>扇橋Cコース</t>
  </si>
  <si>
    <t>扇橋旧コース</t>
  </si>
  <si>
    <t>扇橋若年</t>
  </si>
  <si>
    <t>洗心保育園定期冬季</t>
  </si>
  <si>
    <t>全国建設工事業国保健診</t>
  </si>
  <si>
    <t>全国硝子業健保･簡易生活習慣病</t>
  </si>
  <si>
    <t>全国硝子業健保･生活習慣病</t>
  </si>
  <si>
    <t>全国硝子業健保･生活習慣病胃なし</t>
  </si>
  <si>
    <t>全国硝子業健保･生活習慣病女性</t>
  </si>
  <si>
    <t>全国硝子業健保･生活習慣病女性胃ｶﾒﾗ</t>
  </si>
  <si>
    <t>全国硝子業健保･生活習慣病女性胃なし</t>
  </si>
  <si>
    <t>他院・土建統一(詳細眼底)</t>
  </si>
  <si>
    <t>他院・薬業ドック</t>
  </si>
  <si>
    <t>大阪菓子健保(簡易生活習慣病)</t>
  </si>
  <si>
    <t>大阪菓子健保(生活習慣病)</t>
  </si>
  <si>
    <t>大阪菓子健保(生活習慣病)胃なし</t>
  </si>
  <si>
    <t>大阪菓子健保(婦人健診)乳腺ｴｺｰ</t>
  </si>
  <si>
    <t>大阪産業機械(25歳時健診)</t>
  </si>
  <si>
    <t>大阪産業機械(人間ﾄﾞｯｸ)</t>
  </si>
  <si>
    <t>大阪府貨物運送健保(生活習慣病)</t>
  </si>
  <si>
    <t>大東学園高校・若年</t>
  </si>
  <si>
    <t>大東学園高校・成人</t>
  </si>
  <si>
    <t>単独検査</t>
  </si>
  <si>
    <t>団地診療所定期</t>
  </si>
  <si>
    <t>中央ﾗｼﾞｵ･ﾃﾚﾋﾞﾄﾞｯｸ女</t>
  </si>
  <si>
    <t>中央ﾗｼﾞｵ･ﾃﾚﾋﾞﾄﾞｯｸ女(ｶﾒﾗ)</t>
  </si>
  <si>
    <t>中央ﾗｼﾞｵ･ﾃﾚﾋﾞﾄﾞｯｸ男</t>
  </si>
  <si>
    <t>中央ﾗｼﾞｵ･ﾃﾚﾋﾞﾄﾞｯｸ男(ｶﾒﾗ)</t>
  </si>
  <si>
    <t>中央労金生活習慣病BPSA付</t>
  </si>
  <si>
    <t>中央労金生活習慣病B胃なしPSA付</t>
  </si>
  <si>
    <t>聴力オージオ</t>
  </si>
  <si>
    <t>定期（ソルコム）</t>
  </si>
  <si>
    <t>定期A(08)胸なし</t>
  </si>
  <si>
    <t>定期Ａ(08胸間)</t>
  </si>
  <si>
    <t>定期Ｂ(08)</t>
  </si>
  <si>
    <t>定期Ｂ(08)胸なし</t>
  </si>
  <si>
    <t>定期Ｂ(08胸間)</t>
  </si>
  <si>
    <t>定期Ｂ胸部間接</t>
  </si>
  <si>
    <t>定期Ｃ</t>
  </si>
  <si>
    <t>定期Ｃ(聴力ｵｰｼﾞｵ)</t>
  </si>
  <si>
    <t>定期健康診断(35歳未満)</t>
  </si>
  <si>
    <t>定期健診（30歳）</t>
  </si>
  <si>
    <t>定期健診（34歳以下）</t>
  </si>
  <si>
    <t>定期健診（35才以上胃(間接)Ｘ線）</t>
  </si>
  <si>
    <t>定期健診（35才以上胃なし）</t>
  </si>
  <si>
    <t>定期健診(ふれあい早稲田)</t>
  </si>
  <si>
    <t>定期健診(胸間)成人</t>
  </si>
  <si>
    <t>定期健診（住宅公社34歳以下）</t>
  </si>
  <si>
    <t>定期健診（住宅公社35歳以上）</t>
  </si>
  <si>
    <t>定期健診（住宅公社40歳以上）</t>
  </si>
  <si>
    <t>定期健診（全日本民医連）</t>
  </si>
  <si>
    <t>定期健診（民商）</t>
  </si>
  <si>
    <t>定期健診Ｄａ</t>
  </si>
  <si>
    <t>定健A(日本健康文化振興会)</t>
  </si>
  <si>
    <t>鉄鋼建設業協同Ｄ出張</t>
  </si>
  <si>
    <t>電離放射線</t>
  </si>
  <si>
    <t>電離放射線08</t>
  </si>
  <si>
    <t>渡航前Ａコース</t>
  </si>
  <si>
    <t>渡航前Ａコース（胃）</t>
  </si>
  <si>
    <t>土建節目(すみだ)</t>
  </si>
  <si>
    <t>土建節目(すみだ)胃ｶﾒﾗ</t>
  </si>
  <si>
    <t>土建節目(すみだ・自費)</t>
  </si>
  <si>
    <t>土建節目(葛西)</t>
  </si>
  <si>
    <t>土建節目(葛西)胃ｶﾒﾗ</t>
  </si>
  <si>
    <t>土建節目(江東・自費)</t>
  </si>
  <si>
    <t>土建節目(扇橋・自費)</t>
  </si>
  <si>
    <t>土建節目(柳原)</t>
  </si>
  <si>
    <t>土建節目(柳原)胃ｶﾒﾗ</t>
  </si>
  <si>
    <t>土建節目(柳原・自費)</t>
  </si>
  <si>
    <t>土建統一(詳細眼底)</t>
  </si>
  <si>
    <t>東京建設業(補助対象外)</t>
  </si>
  <si>
    <t>東芝ITｻｰﾋﾞｽ34歳以下</t>
  </si>
  <si>
    <t>東芝ITｻｰﾋﾞｽ35歳</t>
  </si>
  <si>
    <t>東芝ITｻｰﾋﾞｽ36～39歳</t>
  </si>
  <si>
    <t>東芝ITｻｰﾋﾞｽ40歳以上</t>
  </si>
  <si>
    <t>東都協議会(基本なし)</t>
  </si>
  <si>
    <t>頭部ＣＴ検査</t>
  </si>
  <si>
    <t>特定業務健診</t>
  </si>
  <si>
    <t>特定業務健診(35才・40才以上）</t>
  </si>
  <si>
    <t>特定業務健診(35才未満・36才～39才）</t>
  </si>
  <si>
    <t>特定健診(ﾊﾋﾟﾙｽ)</t>
  </si>
  <si>
    <t>特定健診(窓口負担有)</t>
  </si>
  <si>
    <t>特定健診（中建国保）</t>
  </si>
  <si>
    <t>特定健診（東京美容国保）</t>
  </si>
  <si>
    <t>特定健診+任意詳細</t>
  </si>
  <si>
    <t>内臓脂肪面積</t>
  </si>
  <si>
    <t>日野交通(省略)</t>
  </si>
  <si>
    <t>日野交通(定期)</t>
  </si>
  <si>
    <t>乳+ﾏﾝﾓ1(補助対象外）</t>
  </si>
  <si>
    <t>乳癌(ﾏﾝﾓ1方向+触診)</t>
  </si>
  <si>
    <t>乳癌(ﾏﾝﾓ1方向+触診)未加入</t>
  </si>
  <si>
    <t>乳房触診</t>
  </si>
  <si>
    <t>乳房触診+ﾏﾝﾓ1方向</t>
  </si>
  <si>
    <t>乳房触診+ﾏﾝﾓ1方向+子宮細胞診</t>
  </si>
  <si>
    <t>乳房触診+ﾏﾝﾓ2方向</t>
  </si>
  <si>
    <t>肺がんドック</t>
  </si>
  <si>
    <t>配偶者健診(富士通健保定期)</t>
  </si>
  <si>
    <t>被爆健診（胸なし）</t>
  </si>
  <si>
    <t>被爆健診（胸部２方向）08</t>
  </si>
  <si>
    <t>被爆健診08</t>
  </si>
  <si>
    <t>浜松ﾎﾄﾆｸｽ(29才以下)</t>
  </si>
  <si>
    <t>浜松ﾎﾄﾆｸｽ(35才以上)胃ｶﾒﾗ</t>
  </si>
  <si>
    <t>浜松ﾎﾄﾆｸｽ(35才以上)胃なし</t>
  </si>
  <si>
    <t>富士ゼロックス34以下</t>
  </si>
  <si>
    <t>富士ゼロックス35以上</t>
  </si>
  <si>
    <t>便培養</t>
  </si>
  <si>
    <t>法定健診A(ﾊﾋﾟﾙｽ)</t>
  </si>
  <si>
    <t>法定健診B(ﾊﾋﾟﾙｽ)</t>
  </si>
  <si>
    <t>法定健診C(ｲｰｳｪﾙ)</t>
  </si>
  <si>
    <t>法令健診(胸間)</t>
  </si>
  <si>
    <t>法令健診(血糖)</t>
  </si>
  <si>
    <t>法令健診(血糖)胸間</t>
  </si>
  <si>
    <t>法令健診(血糖)心電図なし</t>
  </si>
  <si>
    <t>法令健診(心電図なし)</t>
  </si>
  <si>
    <t>法令省略(京セラ)胸間</t>
  </si>
  <si>
    <t>法令省略(京セラ)胸直</t>
  </si>
  <si>
    <t>北海道CPU関連産業健保(成人病)</t>
  </si>
  <si>
    <t>麻疹(HI)</t>
  </si>
  <si>
    <t>麻疹(IｇM)</t>
  </si>
  <si>
    <t>麻薬健診</t>
  </si>
  <si>
    <t>薬業成人</t>
  </si>
  <si>
    <t>薬業成人(胃ｶﾒﾗ）</t>
  </si>
  <si>
    <t>有機溶剤健診（メチル馬尿酸）</t>
  </si>
  <si>
    <t>喀痰検査</t>
  </si>
  <si>
    <t>頸肩腕障害健診</t>
  </si>
  <si>
    <t>お申込み用紙</t>
    <rPh sb="1" eb="3">
      <t>モウシコ</t>
    </rPh>
    <rPh sb="4" eb="6">
      <t>ヨウシ</t>
    </rPh>
    <phoneticPr fontId="13"/>
  </si>
  <si>
    <t>備考1</t>
    <phoneticPr fontId="13"/>
  </si>
  <si>
    <t>備考2</t>
    <phoneticPr fontId="13"/>
  </si>
  <si>
    <t>18人間ﾄﾞｯｸV</t>
  </si>
  <si>
    <t>18人間ﾄﾞｯｸ(学会指定ｺｰｽ)</t>
  </si>
  <si>
    <t>第二希望日</t>
    <rPh sb="0" eb="2">
      <t>ダイニ</t>
    </rPh>
    <rPh sb="2" eb="5">
      <t>キボウビ</t>
    </rPh>
    <phoneticPr fontId="13"/>
  </si>
  <si>
    <t>第三希望日</t>
    <rPh sb="0" eb="2">
      <t>ダイサン</t>
    </rPh>
    <rPh sb="2" eb="5">
      <t>キボウビ</t>
    </rPh>
    <phoneticPr fontId="13"/>
  </si>
  <si>
    <t>ﾌﾘｶﾞﾅ</t>
    <phoneticPr fontId="13"/>
  </si>
  <si>
    <t>健康保険組合</t>
    <rPh sb="0" eb="2">
      <t>ケンコウ</t>
    </rPh>
    <rPh sb="2" eb="4">
      <t>ホケン</t>
    </rPh>
    <rPh sb="4" eb="6">
      <t>クミアイ</t>
    </rPh>
    <phoneticPr fontId="13"/>
  </si>
  <si>
    <t>お支払い方法</t>
    <rPh sb="1" eb="3">
      <t>シハラ</t>
    </rPh>
    <rPh sb="4" eb="6">
      <t>ホウホウ</t>
    </rPh>
    <phoneticPr fontId="13"/>
  </si>
  <si>
    <t>送付先</t>
    <rPh sb="0" eb="3">
      <t>ソウフサキ</t>
    </rPh>
    <phoneticPr fontId="13"/>
  </si>
  <si>
    <t>基本ｺｰｽ分は請求書/ｵﾌﾟｼｮﾝ分のみ当日お支払</t>
    <rPh sb="0" eb="2">
      <t>キホン</t>
    </rPh>
    <rPh sb="5" eb="6">
      <t>ブン</t>
    </rPh>
    <rPh sb="7" eb="9">
      <t>セイキュウ</t>
    </rPh>
    <rPh sb="9" eb="10">
      <t>ショ</t>
    </rPh>
    <phoneticPr fontId="13"/>
  </si>
  <si>
    <t>問診票/結果送付先</t>
    <phoneticPr fontId="17"/>
  </si>
  <si>
    <t>請求書送付先</t>
    <phoneticPr fontId="17"/>
  </si>
  <si>
    <t>その他：右記に記載</t>
    <rPh sb="2" eb="3">
      <t>タ</t>
    </rPh>
    <rPh sb="4" eb="6">
      <t>ウキ</t>
    </rPh>
    <rPh sb="7" eb="9">
      <t>キサイ</t>
    </rPh>
    <phoneticPr fontId="13"/>
  </si>
  <si>
    <t>住所</t>
    <rPh sb="0" eb="2">
      <t>ジュウショ</t>
    </rPh>
    <phoneticPr fontId="17"/>
  </si>
  <si>
    <t>第一希望日</t>
    <rPh sb="0" eb="2">
      <t>ダイイチ</t>
    </rPh>
    <rPh sb="2" eb="4">
      <t>キボウ</t>
    </rPh>
    <rPh sb="4" eb="5">
      <t>ビ</t>
    </rPh>
    <phoneticPr fontId="17"/>
  </si>
  <si>
    <t>事業所名</t>
    <rPh sb="0" eb="3">
      <t>ジギョウショ</t>
    </rPh>
    <rPh sb="3" eb="4">
      <t>メイ</t>
    </rPh>
    <phoneticPr fontId="17"/>
  </si>
  <si>
    <t>担当者名</t>
    <rPh sb="0" eb="3">
      <t>タントウシャ</t>
    </rPh>
    <rPh sb="3" eb="4">
      <t>メイ</t>
    </rPh>
    <phoneticPr fontId="17"/>
  </si>
  <si>
    <t>埼玉土建国民健康保険組合</t>
  </si>
  <si>
    <t>東京青果卸売国民健康保険組合</t>
  </si>
  <si>
    <t>東京土建国民健康保険組合</t>
  </si>
  <si>
    <t>東京芸能人国民健康保険組合</t>
  </si>
  <si>
    <t>東京機器健康保険組合</t>
  </si>
  <si>
    <t>神奈川県機器健康保険組合</t>
  </si>
  <si>
    <t>大阪鉄商健康保険組合</t>
  </si>
  <si>
    <t>神奈川県建設連合国民健康保険組合</t>
  </si>
  <si>
    <t>東京都医業健康保険組合</t>
  </si>
  <si>
    <t>キーエンスグループ健康保険組合</t>
  </si>
  <si>
    <t>ＧＷＡ健康保険組合</t>
  </si>
  <si>
    <t>大阪産業機械工業健康保険組合</t>
  </si>
  <si>
    <t>東京都土木建築健康保険組合</t>
  </si>
  <si>
    <t>東京不動産業健康保険組合</t>
  </si>
  <si>
    <t>東京建設業国民健康保険組合</t>
  </si>
  <si>
    <t>大阪菓子健康保険組合</t>
  </si>
  <si>
    <t>東京都情報ｻｰﾋﾞｽ産業健康保険組合</t>
  </si>
  <si>
    <t>関西文紙情報産業健康保険組合</t>
  </si>
  <si>
    <t>保険者番号</t>
    <rPh sb="0" eb="3">
      <t>ホケンジャ</t>
    </rPh>
    <rPh sb="3" eb="5">
      <t>バンゴウ</t>
    </rPh>
    <phoneticPr fontId="13"/>
  </si>
  <si>
    <t>北海道支部</t>
  </si>
  <si>
    <t>青森支部</t>
  </si>
  <si>
    <t>岩手支部</t>
  </si>
  <si>
    <t>宮城支部</t>
  </si>
  <si>
    <t>秋田支部</t>
  </si>
  <si>
    <t>山形支部</t>
  </si>
  <si>
    <t>福島支部</t>
  </si>
  <si>
    <t>茨城支部</t>
  </si>
  <si>
    <t>栃木支部</t>
  </si>
  <si>
    <t>群馬支部</t>
  </si>
  <si>
    <t>埼玉支部</t>
  </si>
  <si>
    <t>千葉支部</t>
  </si>
  <si>
    <t>東京支部</t>
  </si>
  <si>
    <t>神奈川支部</t>
  </si>
  <si>
    <t>新潟支部</t>
  </si>
  <si>
    <t>富山支部</t>
  </si>
  <si>
    <t>石川支部</t>
  </si>
  <si>
    <t>福井支部</t>
  </si>
  <si>
    <t>山梨支部</t>
  </si>
  <si>
    <t>長野支部</t>
  </si>
  <si>
    <t>岐阜支部</t>
  </si>
  <si>
    <t>静岡支部</t>
  </si>
  <si>
    <t>愛知支部</t>
  </si>
  <si>
    <t>三重支部</t>
  </si>
  <si>
    <t>滋賀支部</t>
  </si>
  <si>
    <t>京都支部</t>
  </si>
  <si>
    <t>大阪支部</t>
  </si>
  <si>
    <t>兵庫支部</t>
  </si>
  <si>
    <t>奈良支部</t>
  </si>
  <si>
    <t>和歌山支部</t>
  </si>
  <si>
    <t>鳥取支部</t>
  </si>
  <si>
    <t>島根支部</t>
  </si>
  <si>
    <t>岡山支部</t>
  </si>
  <si>
    <t>広島支部</t>
  </si>
  <si>
    <t>山口支部</t>
  </si>
  <si>
    <t>徳島支部</t>
  </si>
  <si>
    <t>香川支部</t>
  </si>
  <si>
    <t>愛媛支部</t>
  </si>
  <si>
    <t>高知支部</t>
  </si>
  <si>
    <t>福岡支部</t>
  </si>
  <si>
    <t>佐賀支部</t>
  </si>
  <si>
    <t>長崎支部</t>
  </si>
  <si>
    <t>熊本支部</t>
  </si>
  <si>
    <t>大分支部</t>
  </si>
  <si>
    <t>宮崎支部</t>
  </si>
  <si>
    <t>鹿児島支部</t>
  </si>
  <si>
    <t>沖縄支部</t>
  </si>
  <si>
    <t>全国健康保険協会(協会けんぽ)</t>
    <rPh sb="9" eb="11">
      <t>キョウカイ</t>
    </rPh>
    <phoneticPr fontId="13"/>
  </si>
  <si>
    <t>支部を選択してください</t>
    <rPh sb="0" eb="2">
      <t>シブ</t>
    </rPh>
    <rPh sb="3" eb="5">
      <t>センタク</t>
    </rPh>
    <phoneticPr fontId="17"/>
  </si>
  <si>
    <t>ご担当者</t>
    <rPh sb="1" eb="4">
      <t>タントウシャ</t>
    </rPh>
    <phoneticPr fontId="13"/>
  </si>
  <si>
    <t>保険者番号</t>
    <rPh sb="0" eb="2">
      <t>ホケン</t>
    </rPh>
    <rPh sb="2" eb="3">
      <t>シャ</t>
    </rPh>
    <rPh sb="3" eb="5">
      <t>バンゴウ</t>
    </rPh>
    <phoneticPr fontId="13"/>
  </si>
  <si>
    <t>事業所様名</t>
    <rPh sb="0" eb="3">
      <t>ジギョウショ</t>
    </rPh>
    <rPh sb="3" eb="4">
      <t>サマ</t>
    </rPh>
    <rPh sb="4" eb="5">
      <t>メイ</t>
    </rPh>
    <phoneticPr fontId="13"/>
  </si>
  <si>
    <t>団体親番</t>
  </si>
  <si>
    <t>団体枝番</t>
  </si>
  <si>
    <t>コース管理コード</t>
  </si>
  <si>
    <t>じん肺健診(来院)肺機能ﾅｼ</t>
  </si>
  <si>
    <t>20中央労金基本健診</t>
  </si>
  <si>
    <t>20有機溶剤健診（メチル馬尿酸）</t>
  </si>
  <si>
    <t>20有機溶剤健診（基本）</t>
  </si>
  <si>
    <t>定期健康診断5555</t>
  </si>
  <si>
    <t>20中央労金生活習慣病A胃ｶﾒﾗ</t>
  </si>
  <si>
    <t>20中央労金生活習慣病A</t>
  </si>
  <si>
    <t>20中央労金生活習慣病A胃なし</t>
  </si>
  <si>
    <t>20有機溶剤健診（馬尿酸）</t>
  </si>
  <si>
    <t>21横浜エレベータ（Ａ健診）</t>
  </si>
  <si>
    <t>21横浜エレベータ（Ｂ健診）</t>
  </si>
  <si>
    <t>21横浜エレベータ（Ｃ健診）</t>
  </si>
  <si>
    <t>人間ﾄﾞｯｸB(ﾊﾋﾟﾙｽ)ｶﾒﾗ</t>
  </si>
  <si>
    <t>骨密度検査（検査のみ）</t>
  </si>
  <si>
    <t>19友愛十字会（港）利用者健診</t>
  </si>
  <si>
    <t>診察、採血(友愛十字会)</t>
  </si>
  <si>
    <t>採血(友愛十字会)</t>
  </si>
  <si>
    <t>19広島ガスコース</t>
  </si>
  <si>
    <t>18築地青果</t>
  </si>
  <si>
    <t>18シーエスイーソフト（定期）</t>
  </si>
  <si>
    <t>18シーエスイーソフト（ドック）</t>
  </si>
  <si>
    <t>18協会一般(胃ｶﾒﾗ)胸なし</t>
  </si>
  <si>
    <t>20有機溶剤健診（馬尿酸）土建</t>
  </si>
  <si>
    <t>18ソルコム（ドック）</t>
  </si>
  <si>
    <t>20千葉土建</t>
  </si>
  <si>
    <t>定期A(はつらつ）</t>
  </si>
  <si>
    <t>18定期健診（東京リスマチック）</t>
  </si>
  <si>
    <t>葛西人間ﾄﾞｯｸ</t>
  </si>
  <si>
    <t>19浜松ﾎﾄﾆｸｽ(25才～34才)</t>
  </si>
  <si>
    <t>20有機溶剤健診(ﾒﾁﾙ馬尿酸）土建</t>
  </si>
  <si>
    <t>じん肺・石綿健診(肺機能ﾅｼ)</t>
  </si>
  <si>
    <t>18ｲｰｽﾀﾝﾓｰﾀｰｽ（春）来院</t>
  </si>
  <si>
    <t>18ソルコム（ドック）胃カメラ</t>
  </si>
  <si>
    <t>18ソルコム（ドック）胃なし</t>
  </si>
  <si>
    <t>日野交通(秋季)</t>
  </si>
  <si>
    <t>18協会一般＋付加(胸なし)</t>
  </si>
  <si>
    <t>コープデリ定期健診</t>
  </si>
  <si>
    <t>秋季病体生理（医業けんぽ未加入）</t>
  </si>
  <si>
    <t>19杉並建設労働組合(中建国保)</t>
  </si>
  <si>
    <t>奈良県定期健診</t>
  </si>
  <si>
    <t>19杉並建設労働組合(杉並建設請求)</t>
  </si>
  <si>
    <t>18法令健診</t>
  </si>
  <si>
    <t>東京電気工事Bコース2017～</t>
  </si>
  <si>
    <t>法令健診(胸ﾅｼ)</t>
  </si>
  <si>
    <t>*23ｺｰﾌﾟﾃﾞﾘ深夜業健診（35才以上）</t>
  </si>
  <si>
    <t>*ｺｰﾌﾟﾃﾞﾘ深夜業健診（34才以下）</t>
  </si>
  <si>
    <t>20有機溶剤(2.5－ﾍｷｻﾝｼﾞｵﾝ)</t>
  </si>
  <si>
    <t>18協会一般＋付加(胃ｶﾒﾗ)胸なし</t>
  </si>
  <si>
    <t>18入社健診</t>
  </si>
  <si>
    <t>18生活習慣病(胃なし)</t>
  </si>
  <si>
    <t>18生活習慣病(胃ｶﾒﾗ)</t>
  </si>
  <si>
    <t>18協会一般</t>
  </si>
  <si>
    <t>18生活習慣病(胃直接)</t>
  </si>
  <si>
    <t>18協会一般(胃ｶﾒﾗ)</t>
  </si>
  <si>
    <t>18生活習慣病(国立新美術館)</t>
  </si>
  <si>
    <t>協会一般＋病体基本項目(医療共済社）</t>
  </si>
  <si>
    <t>協会一般＋病体基本項目(農民連）</t>
  </si>
  <si>
    <t>協会一般＋病体基本項目(農民連)胃なし</t>
  </si>
  <si>
    <t>協会一般＋病体基本項目(農民連)補助対象外</t>
  </si>
  <si>
    <t>18土建統一(補助対象外)</t>
  </si>
  <si>
    <t>協会＋病体項目(医療共済社）補助対象外</t>
  </si>
  <si>
    <t>協会(胃なし)＋病体基本項目(医療共済社）</t>
  </si>
  <si>
    <t>協会胃無＋病体(医療共済社）補助対象外</t>
  </si>
  <si>
    <t>18東京機器生活習慣病</t>
  </si>
  <si>
    <t>18東京機器生活習慣病(胃なし)</t>
  </si>
  <si>
    <t>18東京機器生活習慣病(胸なし)08</t>
  </si>
  <si>
    <t>18東京機器人間ドック</t>
  </si>
  <si>
    <t>18東京機器人間ドック(ｶﾒﾗ)</t>
  </si>
  <si>
    <t>18東京機器人間ドック(胃なし)08</t>
  </si>
  <si>
    <t>18東京機器定期①男性</t>
  </si>
  <si>
    <t>18東京機器定期①女性</t>
  </si>
  <si>
    <t>18人間ﾄﾞｯｸ土建</t>
  </si>
  <si>
    <t>18協会一般(胃なし)</t>
  </si>
  <si>
    <t>三井倉庫若年健診</t>
  </si>
  <si>
    <t>三井倉庫法令健診</t>
  </si>
  <si>
    <t>18協会一般＋付加(胃なし)</t>
  </si>
  <si>
    <t>18協会一般(胸なし)</t>
  </si>
  <si>
    <t>18協会一般(胸･胃なし)</t>
  </si>
  <si>
    <t>2019南部建設技能組合</t>
  </si>
  <si>
    <t>葛西法令省略</t>
  </si>
  <si>
    <t>沓掛ホーム利用者コース</t>
  </si>
  <si>
    <t>18他院・土建統一(自費</t>
  </si>
  <si>
    <t>18ダイヤモンドドック08</t>
  </si>
  <si>
    <t>18協会一般＋付加(胸･胃なし)</t>
  </si>
  <si>
    <t>大阪産業機械(人間ﾄﾞｯｸ)胃ｶﾒﾗ</t>
  </si>
  <si>
    <t>20中央労金生活習慣病B</t>
  </si>
  <si>
    <t>20中央労金生活習慣病B胃ｶﾒﾗ</t>
  </si>
  <si>
    <t>しいの木健診(ふれあい早稲田)</t>
  </si>
  <si>
    <t>18土建統一(組合員)個人</t>
  </si>
  <si>
    <t>18土建統一(補助対象外)個人</t>
  </si>
  <si>
    <t>基本健診Ａ(ｳｨｰﾒｯｸｽ）</t>
  </si>
  <si>
    <t>清峰会健診コース</t>
  </si>
  <si>
    <t>一之江法令</t>
  </si>
  <si>
    <t>18特定健診</t>
  </si>
  <si>
    <t>22配偶者健診(富士通健保)</t>
  </si>
  <si>
    <t>18人間ﾄﾞｯｸ土建(胃ｶﾒﾗ)</t>
  </si>
  <si>
    <t>人間ドック（ｲｰｳｪﾙ）胃カメラ</t>
  </si>
  <si>
    <t>2018人間ﾄﾞｯｸ(ｳｨｰﾒｯｸｽ)</t>
  </si>
  <si>
    <t>18東京都建設組合(東建国保)</t>
  </si>
  <si>
    <t>18人間ドック(日本健康文化振興会)</t>
  </si>
  <si>
    <t>18人間ﾄﾞｯｸ(日本健康文化振興会)胃ｶﾒﾗ</t>
  </si>
  <si>
    <t>18東京都建設組合(中建国保)</t>
  </si>
  <si>
    <t>18東京都建設組合(その他)</t>
  </si>
  <si>
    <t>正則高校学生健診</t>
  </si>
  <si>
    <t>18全国硝子業健保･人間ﾄﾞｯｸ</t>
  </si>
  <si>
    <t>葛西みなみ一般ドック</t>
  </si>
  <si>
    <t>葛西定期</t>
  </si>
  <si>
    <t>18全国硝子業健保･人間ﾄﾞｯｸ胃なし</t>
  </si>
  <si>
    <t>19特定業務従事者健診(協議会)</t>
  </si>
  <si>
    <t>18全国硝子業健保･人間ﾄﾞｯｸ(胃ｶﾒﾗ)</t>
  </si>
  <si>
    <t>20有機溶剤(代謝物なし)</t>
  </si>
  <si>
    <t>18AIA一般健診</t>
  </si>
  <si>
    <t>東京電気工事Aコース2017～</t>
  </si>
  <si>
    <t>18東京都医業健保(基本+追加)</t>
  </si>
  <si>
    <t>東京都医業健保(病体)(春季)</t>
  </si>
  <si>
    <t>東京都医業健保(病体)(春季)補助対象外</t>
  </si>
  <si>
    <t>18東京機器生活習慣病(胸・胃なし)08</t>
  </si>
  <si>
    <t>乳房触診+乳腺ｴｺｰ+子宮細胞診</t>
  </si>
  <si>
    <t>18特定健診(協会家族)</t>
  </si>
  <si>
    <t>20有機溶剤（総三塩化物）</t>
  </si>
  <si>
    <t>19杉並建設労働組合(東建国保)</t>
  </si>
  <si>
    <t>19中野建設組合(東建国保)</t>
  </si>
  <si>
    <t>19中野建設組合(中野建設請求)</t>
  </si>
  <si>
    <t>2018人間ﾄﾞｯｸ(ｳｨｰﾒｯｸｽ)胃なし</t>
  </si>
  <si>
    <t>2018人間ﾄﾞｯｸ(ｳｨｰﾒｯｸｽ)胃ｶﾒﾗ</t>
  </si>
  <si>
    <t>18関西文紙健保(生活習慣病)</t>
  </si>
  <si>
    <t>18関西文紙健保(生活習慣病)50才以上</t>
  </si>
  <si>
    <t>18関西文紙健保(生活習慣病)胃なし50才以上</t>
  </si>
  <si>
    <t>19浜松ﾎﾄﾆｸｽ(24以下)</t>
  </si>
  <si>
    <t>大塚商会人間ドック（バリウム）</t>
  </si>
  <si>
    <t>18KYOSO(35才以上)</t>
  </si>
  <si>
    <t>KYOSO(35才以上)胃ｶﾒﾗ</t>
  </si>
  <si>
    <t>18ﾀﾞｲﾔﾓﾝﾄﾞﾄﾞｯｸ(胃ｶﾒﾗ)</t>
  </si>
  <si>
    <t>18KYOSO(35才以上)胃なし</t>
  </si>
  <si>
    <t>20中央労金生活習慣病B胃なし</t>
  </si>
  <si>
    <t>18ダイヤモンドドック(胃なし)08</t>
  </si>
  <si>
    <t>18ｼｰｴｽｲｰｿﾌﾄ(ﾄﾞｯｸ)胃なし</t>
  </si>
  <si>
    <t>18関西文紙健保(生活習慣病)胃なし</t>
  </si>
  <si>
    <t>18ｶﾈｶ(34才以下)</t>
  </si>
  <si>
    <t>22配偶者健診(富士通健保)ｶﾒﾗ</t>
  </si>
  <si>
    <t>18AIA生活習慣病(胃ｶﾒﾗ)</t>
  </si>
  <si>
    <t>18化研ﾏﾃﾘｱﾙ(若年)</t>
  </si>
  <si>
    <t>18化研ﾏﾃﾘｱﾙ(成人)</t>
  </si>
  <si>
    <t>18大阪府電設工業健保生活習慣病</t>
  </si>
  <si>
    <t>ｲﾝﾌﾙｴﾝｻﾞ接種(自費)</t>
  </si>
  <si>
    <t>女性検診　協会けんぽ</t>
  </si>
  <si>
    <t>18関西文紙健保(生活習慣病)胃ｶﾒﾗ</t>
  </si>
  <si>
    <t>18予防医学・生活習慣病A(胃ｶﾒﾗ)</t>
  </si>
  <si>
    <t>18人間ﾄﾞｯｸ(日本健康文化振興会)胃なし</t>
  </si>
  <si>
    <t>18大阪鉄商一般健診(D）</t>
  </si>
  <si>
    <t>18大阪鉄商一般健診(C）</t>
  </si>
  <si>
    <t>18東京機器生活習慣病(胃ｶﾒﾗ)</t>
  </si>
  <si>
    <t>18関西文紙健保(生活習慣病)胃ｶﾒﾗ50才以上</t>
  </si>
  <si>
    <t>19薬業定期</t>
  </si>
  <si>
    <t>20特定業務健診ｲｰｶﾞｰﾃﾞｨｱﾝ(全年齢共通)</t>
  </si>
  <si>
    <t>19大阪産業機械(生活習慣病)</t>
  </si>
  <si>
    <t>19大阪菓子(婦人健診)乳腺ｴｺｰ</t>
  </si>
  <si>
    <t>18ｶﾈｶ健保(35才以上)</t>
  </si>
  <si>
    <t>18ｶﾈｶ健保(36才～39才)</t>
  </si>
  <si>
    <t>18AIA生活習慣病(胃直接)</t>
  </si>
  <si>
    <t>21東建従組合基本(男)</t>
  </si>
  <si>
    <t>21東建従組合基本(女)</t>
  </si>
  <si>
    <t>19大阪産業機械(生活習慣病)胃ｶﾒﾗ</t>
  </si>
  <si>
    <t>19大阪産業機械(生活習慣病)胃なし</t>
  </si>
  <si>
    <t>20特定化学物質(マンデル酸)</t>
  </si>
  <si>
    <t xml:space="preserve">生活習慣病予防健診(胃なし)ﾄｯﾊﾟﾝｸﾞﾙｰﾌﾟ健 </t>
  </si>
  <si>
    <t>18東建従組合基本(男)補助対象外</t>
  </si>
  <si>
    <t>18東建従組合基本(女)補助対象外</t>
  </si>
  <si>
    <t>18成人病（ｿﾙｺﾑ）胃直接</t>
  </si>
  <si>
    <t>18成人病（ｿﾙｺﾑ）胃なし</t>
  </si>
  <si>
    <t>18特定健診(ｳｨｰﾒｯｸｽ）</t>
  </si>
  <si>
    <t>18成人病（ｿﾙｺﾑ）胃ｶﾒﾗ</t>
  </si>
  <si>
    <t>青果ﾄﾞｯｸ(胃ｶﾒﾗ)家族</t>
  </si>
  <si>
    <t>18ｲｰｽﾀﾝﾓｰﾀｰｽ春（協会自費胃なし便なし）</t>
  </si>
  <si>
    <t>22東芝ITｻｰﾋﾞｽ35歳以上</t>
  </si>
  <si>
    <t>22東芝ITｻｰﾋﾞｽ34歳以下</t>
  </si>
  <si>
    <t>埼玉土建Ａ2021</t>
  </si>
  <si>
    <t>埼玉土建Ｂ2021</t>
  </si>
  <si>
    <t>埼玉土建Ａ2021補助対象外</t>
  </si>
  <si>
    <t>埼玉土建Ｂ2021補助対象外</t>
  </si>
  <si>
    <t>18予防医学・生活習慣病A</t>
  </si>
  <si>
    <t>19生活習慣病B(東振協)</t>
  </si>
  <si>
    <t>19生活習慣病B ｶﾒﾗ(東振協)</t>
  </si>
  <si>
    <t>19生活習慣病B 胃なし(東振協)</t>
  </si>
  <si>
    <t>19人間ﾄﾞｯｸD1(東振協)</t>
  </si>
  <si>
    <t>19人間ﾄﾞｯｸD1 胃ｶﾒﾗ(東振協)</t>
  </si>
  <si>
    <t>19人間ﾄﾞｯｸD1 胃なし(東振協)</t>
  </si>
  <si>
    <t>18予防医学・生活習慣病C</t>
  </si>
  <si>
    <t>19入社（協議会）</t>
  </si>
  <si>
    <t>19東都協議会(その他)</t>
  </si>
  <si>
    <t>19東都協議会(医業健保)</t>
  </si>
  <si>
    <t>中野スクールオブビジネス健診</t>
  </si>
  <si>
    <t>22横浜ｺﾞﾑ海外赴任35歳未満</t>
  </si>
  <si>
    <t>22横浜ｺﾞﾑ海外赴任35歳以上</t>
  </si>
  <si>
    <t>22横浜ｺﾞﾑ海外帰国35歳未満</t>
  </si>
  <si>
    <t>22横浜ｺﾞﾑ海外帰国35歳以上</t>
  </si>
  <si>
    <t>22横浜ｺﾞﾑ一時帰国35歳未満</t>
  </si>
  <si>
    <t>22横浜ｺﾞﾑ一時帰国35歳以上</t>
  </si>
  <si>
    <t>22横浜ｺﾞﾑ海外赴任35歳以上(ｶﾒﾗ)</t>
  </si>
  <si>
    <t>22横浜ｺﾞﾑ海外帰国35歳以上(ｶﾒﾗ)</t>
  </si>
  <si>
    <t>22横浜ｺﾞﾑ一時帰国35歳以上(ｶﾒﾗ)</t>
  </si>
  <si>
    <t>2018IBM家族健診A</t>
  </si>
  <si>
    <t>18土建統一40歳以上個人</t>
  </si>
  <si>
    <t>19土建統一40歳以上(個人)港区肺癌付</t>
  </si>
  <si>
    <t>20中央労金役員健診</t>
  </si>
  <si>
    <t>20中央労金役員健診ｶﾒﾗ</t>
  </si>
  <si>
    <t>18他院・土建統一40歳以上</t>
  </si>
  <si>
    <t>大同信号基本②</t>
  </si>
  <si>
    <t>2018法定健診B(ｲｰｳｪﾙ)</t>
  </si>
  <si>
    <t>江戸川建設業（若年）</t>
  </si>
  <si>
    <t>18生活習慣病健診C(ﾊﾋﾟﾙｽ)</t>
  </si>
  <si>
    <t>18人間ﾄﾞｯｸA(ﾊﾋﾟﾙｽ)</t>
  </si>
  <si>
    <t>2016定期健診(ｶﾚｯｼﾞ)巡回</t>
  </si>
  <si>
    <t>2016定期健診(ｶﾚｯｼﾞ)来院</t>
  </si>
  <si>
    <t>法令健診(朝日工業)</t>
  </si>
  <si>
    <t>16大阪菓子基本健診</t>
  </si>
  <si>
    <t>19大阪菓子婦人健診(乳ｴｺｰ)胃なし</t>
  </si>
  <si>
    <t>19大阪菓子婦人健診(ﾏﾝﾓ)胃なし</t>
  </si>
  <si>
    <t>19大阪菓子婦人健診(乳ｴｺｰ)</t>
  </si>
  <si>
    <t>19大阪菓子婦人健診(ﾏﾝﾓ)</t>
  </si>
  <si>
    <t>16大阪菓子節目健診</t>
  </si>
  <si>
    <t>16大阪菓子節目健診(胃なし)</t>
  </si>
  <si>
    <t>13浜松ﾎﾄﾆｸｽ(35才以上)胃なしﾍﾟﾌﾟｼ</t>
  </si>
  <si>
    <t>18生活B(東振協)きかんし/巡回</t>
  </si>
  <si>
    <t>18生活B(東振協)きかんし/来院</t>
  </si>
  <si>
    <t>18生活A2(東振協)きかんし/巡回</t>
  </si>
  <si>
    <t>18生活A2(東振協)きかんし/来院</t>
  </si>
  <si>
    <t>2019南部建設技能組合(補助対象外)</t>
  </si>
  <si>
    <t>生活習慣病健診(ｴｱ・ｳｫｰﾀｰ健保)ﾍﾟﾌﾟｼ</t>
  </si>
  <si>
    <t>17神奈川県機器ﾄﾞｯｸ</t>
  </si>
  <si>
    <t>17神奈川県機器ﾄﾞｯｸ(ｶﾒﾗ)</t>
  </si>
  <si>
    <t>17神奈川県機器生活(胃直接)</t>
  </si>
  <si>
    <t>17神奈川県機器生活(ｶﾒﾗ)</t>
  </si>
  <si>
    <t>17神奈川県機器ﾄﾞｯｸ(胃ﾅｼ)</t>
  </si>
  <si>
    <t>18生活Bきかんし/来院(ｶﾒﾗ)</t>
  </si>
  <si>
    <t>生活習慣病健診2ｺｰｽ(ｲｰｳｪﾙ)</t>
  </si>
  <si>
    <t>日東紡績健保ﾚﾃﾞｨｰｽ人間ﾄﾞｯｸ</t>
  </si>
  <si>
    <t>日東紡績健保ﾚﾃﾞｨｰｽ人間ﾄﾞｯｸ(ｶﾒﾗ)</t>
  </si>
  <si>
    <t>日東紡績健保(被保険者)日帰り人間ﾄﾞｯｸ</t>
  </si>
  <si>
    <t>日東紡績健保(被保険者)日帰り人間ﾄﾞｯｸ(ｶﾒﾗ</t>
  </si>
  <si>
    <t>日東紡績健保(被扶養者)日帰り人間ﾄﾞｯｸ</t>
  </si>
  <si>
    <t>日東紡績健保(被扶養者)日帰り人間ﾄﾞｯｸ(ｶﾒﾗ</t>
  </si>
  <si>
    <t>ispaceﾄﾞｯｸ</t>
  </si>
  <si>
    <t>ispaceﾄﾞｯｸ(ｶﾒﾗ)</t>
  </si>
  <si>
    <t>2018IBM家族健診B</t>
  </si>
  <si>
    <t>法定健診3(ｳｨｰﾒｯｸｽ)</t>
  </si>
  <si>
    <t>法定健診2(ｳｨｰﾒｯｸｽ)</t>
  </si>
  <si>
    <t>法定健診1(ｳｨｰﾒｯｸｽ)</t>
  </si>
  <si>
    <t>ﾐﾆ健診(ｳｨｰﾒｯｸｽ)</t>
  </si>
  <si>
    <t>19日産自動車ﾄﾞｯｸ(学会指定)</t>
  </si>
  <si>
    <t>19日産自動車ﾄﾞｯｸ(ｶﾒﾗ)学会指定</t>
  </si>
  <si>
    <t>19日産自動車生活習慣病</t>
  </si>
  <si>
    <t>19人間ﾄﾞｯｸD1(東振協)ｱﾊﾟﾚﾙ健保</t>
  </si>
  <si>
    <t>22生活B1(東振協)関東百貨店/来院</t>
  </si>
  <si>
    <t>21生活A2(東振協)関東百貨店/来院</t>
  </si>
  <si>
    <t>21生活A2(東振協)関東百貨店/巡回</t>
  </si>
  <si>
    <t>19生活A2(東振協）観光産業</t>
  </si>
  <si>
    <t>19生活A2(東振協）ｻｻﾞﾋﾞｰ</t>
  </si>
  <si>
    <t>19生活A2(東振協）外食ｼﾞｪﾌ</t>
  </si>
  <si>
    <t>21生活A2(東振協）東京家具</t>
  </si>
  <si>
    <t>A2(東振協）東京自動車ｻｰﾋﾞｽ</t>
  </si>
  <si>
    <t>19生活習慣病B(東振協)ﾃﾞｨｽﾌﾟﾚｲ</t>
  </si>
  <si>
    <t>19生活習慣病B ｶﾒﾗ(東振協)ﾃﾞｨｽﾌﾟﾚｲ</t>
  </si>
  <si>
    <t>19生活習慣病B胃ﾅｼ(東振協)ﾃﾞｨｽﾌﾟﾚｲ</t>
  </si>
  <si>
    <t>19生活習慣病B(東振協)広告業</t>
  </si>
  <si>
    <t>19生活習慣病Bｶﾒﾗ(東振協)広告業</t>
  </si>
  <si>
    <t>20生活習慣病B1(東振協)管工業</t>
  </si>
  <si>
    <t>22生活習慣病B (東振協)報道事業</t>
  </si>
  <si>
    <t>22生活習慣病B ｶﾒﾗ(東振協)報道事業</t>
  </si>
  <si>
    <t>生活習慣病B(東振協)外食ｼﾞｪﾌ</t>
  </si>
  <si>
    <t>19生活習慣病B(東振協)出版</t>
  </si>
  <si>
    <t>19ﾍﾞﾈｯｾｸﾞﾙｰﾌﾟﾄﾞｯｸ(男)</t>
  </si>
  <si>
    <t>19ﾍﾞﾈｯｾｸﾞﾙｰﾌﾟﾄﾞｯｸ(女)</t>
  </si>
  <si>
    <t>19ﾍﾞﾈｯｾｸﾞﾙｰﾌﾟﾄﾞｯｸ(男)ｶﾒﾗ</t>
  </si>
  <si>
    <t>19ﾍﾞﾈｯｾｸﾞﾙｰﾌﾟﾄﾞｯｸ(女)ｶﾒﾗ</t>
  </si>
  <si>
    <t>一般健診B2(ｲｰｳｪﾙ）</t>
  </si>
  <si>
    <t>19ｳｪﾙﾈｽ一般健診A</t>
  </si>
  <si>
    <t>18人間ﾄﾞｯｸA(ﾊﾋﾟﾙｽ)ｶﾒﾗ</t>
  </si>
  <si>
    <t>20特定化学物質（総三塩化物)ﾃﾄﾗｸﾛﾙｴﾁﾚﾝ</t>
  </si>
  <si>
    <t>20特定化学物質（総三塩化物)ﾄﾘｸﾛﾙｴﾁﾚﾝ</t>
  </si>
  <si>
    <t>20特定化学物質（ﾄﾘｸﾛﾙ酢酸)ﾄﾘｸﾛﾙｴﾁﾚﾝ</t>
  </si>
  <si>
    <t>特定化学物質(ﾋｭｰﾑ)</t>
  </si>
  <si>
    <t>18人間ﾄﾞｯｸ(胃なし)学会指定ｺｰｽ</t>
  </si>
  <si>
    <t>18人間ﾄﾞｯｸ(ｶﾒﾗ)学会指定ｺｰｽ</t>
  </si>
  <si>
    <t>18人間ﾄﾞｯｸV(胃ｶﾒﾗ)</t>
  </si>
  <si>
    <t>18人間ﾄﾞｯｸV(胃なし)</t>
  </si>
  <si>
    <t>18芸能人ﾄﾞｯｸ(都外)</t>
  </si>
  <si>
    <t>18芸能人ﾄﾞｯｸ(都内)</t>
  </si>
  <si>
    <t>18芸能人ﾄﾞｯｸ胃ｶﾒﾗ(都内)</t>
  </si>
  <si>
    <t>22ｷｰｴﾝｽﾄﾞｯｸ(学会指定+BUN+AMY)</t>
  </si>
  <si>
    <t>22ｷｰｴﾝｽﾄﾞｯｸ(胃ﾅｼ)学会指定+BUN+AMY</t>
  </si>
  <si>
    <t>22ｷｰｴﾝｽﾄﾞｯｸ(ｶﾒﾗ)学会指定+BUN+AMY</t>
  </si>
  <si>
    <t>18TJK(A健診）40才以上</t>
  </si>
  <si>
    <t>18TJK(A健診）39才未満</t>
  </si>
  <si>
    <t>全国硝子業健保･生活習慣病(胃ｶﾒﾗ)</t>
  </si>
  <si>
    <t>全国硝子業健保･若年者健診</t>
  </si>
  <si>
    <t>20不動産生活習慣病(胃直接)</t>
  </si>
  <si>
    <t>20不動産生活習慣病(ｶﾒﾗ)</t>
  </si>
  <si>
    <t>20不動産生活習慣病(胃ﾅｼ)</t>
  </si>
  <si>
    <t>19不動産ﾄﾞｯｸ(学会指定+尿ｳﾛ)</t>
  </si>
  <si>
    <t>19不動産ﾄﾞｯｸ(胃ﾅｼ)学会指定+尿ｳﾛ</t>
  </si>
  <si>
    <t>19不動産ﾄﾞｯｸ(ｶﾒﾗ)学会指定+尿ｳﾛ</t>
  </si>
  <si>
    <t>22特退者健診(富士通健保)</t>
  </si>
  <si>
    <t>22特退者健診(富士通健保)ｶﾒﾗ</t>
  </si>
  <si>
    <t>22任継者健診(富士通健保)</t>
  </si>
  <si>
    <t>22任継者健診(富士通健保)ｶﾒﾗ</t>
  </si>
  <si>
    <t>18東京機器定期②</t>
  </si>
  <si>
    <t>20静岡県電気工事業II</t>
  </si>
  <si>
    <t>20静岡県電気工事業I</t>
  </si>
  <si>
    <t>20静岡県電気工事業III</t>
  </si>
  <si>
    <t>18埼玉土建ﾄﾞｯｸ(学会指定)</t>
  </si>
  <si>
    <t>18埼玉土建ﾄﾞｯｸ(胃なし)学会指定</t>
  </si>
  <si>
    <t>18埼玉土建ﾄﾞｯｸ(ｶﾒﾗ)学会指定</t>
  </si>
  <si>
    <t>20人間ﾄﾞｯｸ土建(港区肺癌喀痰付)</t>
  </si>
  <si>
    <t>20人間ﾄﾞｯｸ土建(港区肺癌喀痰付)ｶﾒﾗ</t>
  </si>
  <si>
    <t>18深夜業健診(ﾄﾗｽﾄ･ﾃｯｸ)</t>
  </si>
  <si>
    <t>ｼｭﾙﾝﾍﾞﾙｼﾞｪ定期健診</t>
  </si>
  <si>
    <t>①定期健診(25･30才)及び胸部希望者</t>
  </si>
  <si>
    <t>②定期健診(25･30才)+ﾋﾟﾛﾘ</t>
  </si>
  <si>
    <t>③35歳未満</t>
  </si>
  <si>
    <t>④35歳未満(③+ﾋﾟﾛﾘ)</t>
  </si>
  <si>
    <t>⑤35歳以上40歳未満</t>
  </si>
  <si>
    <t>⑤35歳以上40歳未満(ｶﾒﾗ)</t>
  </si>
  <si>
    <t>⑥40歳以上</t>
  </si>
  <si>
    <t>⑥40歳以上(ｶﾒﾗ)</t>
  </si>
  <si>
    <t>⑦45歳以上(男)</t>
  </si>
  <si>
    <t>⑦45歳以上(ｶﾒﾗ)男</t>
  </si>
  <si>
    <t>⑦45歳以上(女性)</t>
  </si>
  <si>
    <t>⑦45歳以上(ｶﾒﾗ)女性</t>
  </si>
  <si>
    <t>19入社健診(丸紅)</t>
  </si>
  <si>
    <t>20入社健診(化研)</t>
  </si>
  <si>
    <t>東芝ITｻｰﾋﾞｽ特定業務健診</t>
  </si>
  <si>
    <t>港区成人(30～39歳)30健診</t>
  </si>
  <si>
    <t>港区成人(64歳以下)巡回</t>
  </si>
  <si>
    <t>港区成人(65歳以上)巡回</t>
  </si>
  <si>
    <t>港区成人(30～39歳)巡回</t>
  </si>
  <si>
    <t>脳ドック</t>
  </si>
  <si>
    <t>企業Ａ</t>
  </si>
  <si>
    <t>18ゆう健診（企業Ｂ）婦人科窓口負担あり</t>
  </si>
  <si>
    <t>18ゆう健診（企業Ｂ）婦人科窓口負担なし</t>
  </si>
  <si>
    <t>足立区特定健診</t>
  </si>
  <si>
    <t>足立区社保健診</t>
  </si>
  <si>
    <t>薬業ドック(胃バリウム)本人</t>
  </si>
  <si>
    <t>薬業ドック(胃カメラ)本人</t>
  </si>
  <si>
    <t>薬業家族(胃バリウム)</t>
  </si>
  <si>
    <t>薬業家族(胃カメラ)</t>
  </si>
  <si>
    <t>薬業生活習慣病婦人科(バリウム)マンモ</t>
  </si>
  <si>
    <t>薬業生活習慣病(胃カメラ)</t>
  </si>
  <si>
    <t>薬業特定健診</t>
  </si>
  <si>
    <t>薬業ドック(胃バリウム)家族</t>
  </si>
  <si>
    <t>薬業ドック(胃カメラ)家族</t>
  </si>
  <si>
    <t>雇い入れ健診</t>
  </si>
  <si>
    <t>土建節目バリウム(柳原・自費)</t>
  </si>
  <si>
    <t>土建節目胃カメラ(柳原・自費)</t>
  </si>
  <si>
    <t>土建節目バリウム(柳原)</t>
  </si>
  <si>
    <t>土建節目胃カメラ(柳原)</t>
  </si>
  <si>
    <t>大塚商会人間ドック（胃カメラ）</t>
  </si>
  <si>
    <t>麻疹(HI)\1250</t>
  </si>
  <si>
    <t>特定健診（集合A)</t>
  </si>
  <si>
    <t>ツルハ定期B</t>
  </si>
  <si>
    <t>ツルハ生活習慣病健診</t>
  </si>
  <si>
    <t>ツルハ特定健診</t>
  </si>
  <si>
    <t>協会家族（集合Ａ利用）バリウム</t>
  </si>
  <si>
    <t>薬業生活習慣病婦人科(胃カメラ)マンモ</t>
  </si>
  <si>
    <t>足立区がん検診</t>
  </si>
  <si>
    <t>薬業生活習慣病(バリウム)</t>
  </si>
  <si>
    <t>土建節目バリウム(柳原)　初回</t>
  </si>
  <si>
    <t>土建節目胃カメラ(柳原)　初回</t>
  </si>
  <si>
    <t>協会家族（集合Ａ利用）胃カメラ</t>
  </si>
  <si>
    <t>CD-ROM</t>
  </si>
  <si>
    <t>大塚商会人間ドック女性（胃カメラ）マンモ</t>
  </si>
  <si>
    <t>大塚商会人間ドック女性（バリウム）</t>
  </si>
  <si>
    <t>足立区特定健診結果説明</t>
  </si>
  <si>
    <t>診断書</t>
  </si>
  <si>
    <t>メンズフルドック（柳原）</t>
  </si>
  <si>
    <t>マーソメンズフルドック(胃カメラ)柳原</t>
  </si>
  <si>
    <t>後期高齢者医療健診</t>
  </si>
  <si>
    <t>人間ドック(胃カメラ)柳原　※土建受診券割</t>
  </si>
  <si>
    <t>人間ドック(バリウム)柳原　※土建受診券割</t>
  </si>
  <si>
    <t>20有機溶剤健診(柳原)</t>
  </si>
  <si>
    <t>生活習慣病自費(胃直接)柳原</t>
  </si>
  <si>
    <t>土建節目バリウム自費(柳原)※土建受診券補</t>
  </si>
  <si>
    <t>土建節目胃カメラ自費(柳原)※土建受診券利</t>
  </si>
  <si>
    <t>協会家族（集合Ａ利用）胃ｶﾒﾗ</t>
  </si>
  <si>
    <t>紹介状（診療情報提供書）</t>
  </si>
  <si>
    <t>マーソレディースチェック</t>
  </si>
  <si>
    <t>足立区マンモ（クーポン）</t>
  </si>
  <si>
    <t>ＪＡＦドック(胃カメラ)柳原</t>
  </si>
  <si>
    <t>ＪＡＦドック（柳原）バリウム</t>
  </si>
  <si>
    <t>子宮細胞診（医業健保）</t>
  </si>
  <si>
    <t>乳がん健診マンモ（医業健保）</t>
  </si>
  <si>
    <t>乳がん検診ｴｺｰ（医業健保）</t>
  </si>
  <si>
    <t>薬業家族婦人科加算(バリウム)マンモ</t>
  </si>
  <si>
    <t>薬業家族婦人科加算(胃カメラ)マンモ</t>
  </si>
  <si>
    <t>ここカラダレディースチェック</t>
  </si>
  <si>
    <t>足立区がん検診（免除）</t>
  </si>
  <si>
    <t>足立区がん健診結果説明</t>
  </si>
  <si>
    <t>生活習慣病自費(胃カメラ)柳原</t>
  </si>
  <si>
    <t>薬業生活習慣病婦人科(バリウム)乳エコー</t>
  </si>
  <si>
    <t>薬業生活習慣病婦人科(胃カメラ)乳エコー</t>
  </si>
  <si>
    <t>私学共済人間ドック（柳原）初回</t>
  </si>
  <si>
    <t>文書代</t>
  </si>
  <si>
    <t>友の会ドック(胃カメラ)柳原</t>
  </si>
  <si>
    <t>フジテック人間ドック(胃カメラ)本人</t>
  </si>
  <si>
    <t>フジテック人間ドック(胃カメラ)配偶者</t>
  </si>
  <si>
    <t>フジテック人間ドック(バリウム)本人</t>
  </si>
  <si>
    <t>私学共済人間ドック（柳原）初回　胃カメラ</t>
  </si>
  <si>
    <t>薬業家族婦人科加算(バリウム)乳エコー</t>
  </si>
  <si>
    <t>薬業家族婦人科加算(胃カメラ)乳エコー</t>
  </si>
  <si>
    <t>ＪＡＦ乳房触診+乳腺ｴｺｰ</t>
  </si>
  <si>
    <t>ＪＡＦ乳房触診+ﾏﾝﾓ2方向</t>
  </si>
  <si>
    <t>被爆者胃カメラ</t>
  </si>
  <si>
    <t>フィルムコピー1枚</t>
  </si>
  <si>
    <t>フィルムコピー2枚</t>
  </si>
  <si>
    <t>埼玉土建Ｂ（柳原）</t>
  </si>
  <si>
    <t>ツルハ生活習慣病健診（胃カメラ）</t>
  </si>
  <si>
    <t>18ゆう健診（企業Ｂ）家族</t>
  </si>
  <si>
    <t>足立区ｲﾝﾌﾙｴﾝｻﾞ接種（免除）</t>
  </si>
  <si>
    <t>18法令健診（個人タクシー協同組合）柳原</t>
  </si>
  <si>
    <t>足立区健康増進健診</t>
  </si>
  <si>
    <t>江東B</t>
  </si>
  <si>
    <t>私学共済人間ドック（柳原）胃カメラ</t>
  </si>
  <si>
    <t>私学共済人間ドック（柳原）</t>
  </si>
  <si>
    <t>一時帰国健診（40歳以上、虫卵検査有り）</t>
  </si>
  <si>
    <t>墨田区ｲﾝﾌﾙｴﾝｻﾞ接種（免除）</t>
  </si>
  <si>
    <t>埼玉土建Ａコース（柳原）</t>
  </si>
  <si>
    <t>東都協議会(基本なし)家族</t>
  </si>
  <si>
    <t>AIA人間ドック(ﾍﾟﾌﾟｼ)</t>
  </si>
  <si>
    <t>18AIA生活習慣病(ﾍﾟﾌﾟｼ)</t>
  </si>
  <si>
    <t>18予防医学・特定健診</t>
  </si>
  <si>
    <t>薬業単科健診</t>
  </si>
  <si>
    <t>ｲｰｳｪﾙﾄﾞｯｸ（胃ｶﾒﾗ）柳原2017</t>
  </si>
  <si>
    <t>ドクネットメンズフルドック（柳原）</t>
  </si>
  <si>
    <t>特定健診（自費)</t>
  </si>
  <si>
    <t>情報機器･定期40未満</t>
  </si>
  <si>
    <t>情報機器･定期40以上</t>
  </si>
  <si>
    <t>情報機器・配置前</t>
  </si>
  <si>
    <t>18ｶﾈｶ健保(35才以上)ｶﾒﾗ</t>
  </si>
  <si>
    <t>人間ドック結果説明</t>
  </si>
  <si>
    <t>一般健診A1(ｲｰｳｪﾙ）柳原</t>
  </si>
  <si>
    <t>ｲｰｳｪﾙ人間ﾄﾞｯｸ柳原2017</t>
  </si>
  <si>
    <t>薬業家族婦人科加算(胃カメラ)乳エコー2017</t>
  </si>
  <si>
    <t>労災二次健康診断</t>
  </si>
  <si>
    <t>足立区子宮がん（クーポン）</t>
  </si>
  <si>
    <t>大塚商会人間ドック女性（胃カメラ）乳エコ</t>
  </si>
  <si>
    <t>18人間ﾄﾞｯｸ(柳原：学会指定ｺｰｽ)</t>
  </si>
  <si>
    <t>18人間ﾄﾞｯｸ柳原(胃なし)学会指定ｺｰｽ</t>
  </si>
  <si>
    <t>18人間ﾄﾞｯｸ柳原(ｶﾒﾗ)学会指定ｺｰｽ</t>
  </si>
  <si>
    <t>18ゆうﾄﾞｯｸ(柳原：学会指定ｺｰｽ)</t>
  </si>
  <si>
    <t>18ゆうﾄﾞｯｸ(胃なし)学会指定ｺｰｽ</t>
  </si>
  <si>
    <t>18ゆうドック（ｶﾒﾗ）学会指定コース</t>
  </si>
  <si>
    <t>18ゆうﾄﾞｯｸ家族(学会指定ｺｰｽ)</t>
  </si>
  <si>
    <t>18ゆうﾄﾞｯｸ家族(胃なし)学会指定ｺｰｽ</t>
  </si>
  <si>
    <t>18ゆうﾄﾞｯｸ家族(ｶﾒﾗ)学会指定ｺｰｽ</t>
  </si>
  <si>
    <t>18ﾒﾝｽﾞﾌﾙﾄﾞｯｸ</t>
  </si>
  <si>
    <t>風疹予防接種ｸｰﾎﾟﾝ(柳原)足立</t>
  </si>
  <si>
    <t>ＭＲワクチン職員</t>
  </si>
  <si>
    <t>19薬業定期健診</t>
  </si>
  <si>
    <t>足立区肝炎ウイルス検診</t>
  </si>
  <si>
    <t>ＭＲワクチン（自費）</t>
  </si>
  <si>
    <t>ＭＲワクチン（足立区）</t>
  </si>
  <si>
    <t>ＭＲワクチン（公費）</t>
  </si>
  <si>
    <t>足立区風疹(HI)無料</t>
  </si>
  <si>
    <t>風疹予防接種ｸｰﾎﾟﾝ(柳原)茅ヶ崎</t>
  </si>
  <si>
    <t>足立区結核健診</t>
  </si>
  <si>
    <t>労災二次健診結果説明</t>
  </si>
  <si>
    <t>風疹予防接種（職員）</t>
  </si>
  <si>
    <t>風疹予防接種ｸｰﾎﾟﾝ(柳原)葛飾</t>
  </si>
  <si>
    <t>水痘ワクチン職員</t>
  </si>
  <si>
    <t>ムンプスワクチン職員</t>
  </si>
  <si>
    <t>特定保健指導（柳原）</t>
  </si>
  <si>
    <t>公立学校共済人間ドック</t>
  </si>
  <si>
    <t>公立学校共済人間ドック（永年退職）</t>
  </si>
  <si>
    <t>公立学校共済人間ドック（特定年齢）</t>
  </si>
  <si>
    <t>公立学校共済人間ドック（被扶養）</t>
  </si>
  <si>
    <t>公立学校共済人間ドック（カメラ）</t>
  </si>
  <si>
    <t>公立学校共済ドック永年退職（カメラ）</t>
  </si>
  <si>
    <t>公立学校共済ドック特定年齢（カメラ）</t>
  </si>
  <si>
    <t>公立学校共済ドック被扶養（カメラ）</t>
  </si>
  <si>
    <t>水痘ワクチン（自費）</t>
  </si>
  <si>
    <t>足立区ＭＲワクチン予防接種</t>
  </si>
  <si>
    <t>破傷風予防接種</t>
  </si>
  <si>
    <t>風疹予防接種ｸｰﾎﾟﾝ(柳原)東村山</t>
  </si>
  <si>
    <t>足立区風疹予防接種</t>
  </si>
  <si>
    <t>Ｂ型肝炎予防接種</t>
  </si>
  <si>
    <t>蒲原Dコース</t>
  </si>
  <si>
    <t>蒲原Bコース</t>
  </si>
  <si>
    <t>みさと団地Bコース</t>
  </si>
  <si>
    <t>みさと団地Aコース</t>
  </si>
  <si>
    <t>蒲原Cコース</t>
  </si>
  <si>
    <t>蒲原Aコース</t>
  </si>
  <si>
    <t>協会健保(子宮がん検診)</t>
  </si>
  <si>
    <t>四ツ木法令</t>
  </si>
  <si>
    <t>ｋｋｋｋｋｋ</t>
  </si>
  <si>
    <t>WEB枠_法令健診</t>
  </si>
  <si>
    <t>WEB枠_生活習慣病(胃ｶﾒﾗ)</t>
  </si>
  <si>
    <t>WEB結果テストコース</t>
  </si>
  <si>
    <t>枠コース(仮)</t>
  </si>
  <si>
    <t>WEB用枠_学会指定ﾄﾞｯｸ</t>
  </si>
  <si>
    <t>WEB用枠_学会指定ﾄﾞｯｸ(ｶﾒﾗ)</t>
  </si>
  <si>
    <t>course_name</t>
  </si>
  <si>
    <t>子コース２</t>
  </si>
  <si>
    <t>子コース３</t>
  </si>
  <si>
    <t>てすとall</t>
  </si>
  <si>
    <t>テスト請求書コース</t>
  </si>
  <si>
    <t>コース名(表示される)</t>
    <rPh sb="3" eb="4">
      <t>メイ</t>
    </rPh>
    <rPh sb="5" eb="7">
      <t>ヒョウジ</t>
    </rPh>
    <phoneticPr fontId="13"/>
  </si>
  <si>
    <t>コース名称（ICC)</t>
    <phoneticPr fontId="13"/>
  </si>
  <si>
    <t>協会一般(胃ｶﾒﾗ)</t>
    <phoneticPr fontId="13"/>
  </si>
  <si>
    <t>土建節目健診(人間ドック)胃ｶﾒﾗ</t>
    <rPh sb="2" eb="4">
      <t>フシメ</t>
    </rPh>
    <rPh sb="4" eb="6">
      <t>ケンシン</t>
    </rPh>
    <rPh sb="7" eb="9">
      <t>ニンゲン</t>
    </rPh>
    <rPh sb="13" eb="14">
      <t>イ</t>
    </rPh>
    <phoneticPr fontId="13"/>
  </si>
  <si>
    <t>土建基本コース（40歳未満）</t>
    <rPh sb="2" eb="4">
      <t>キホン</t>
    </rPh>
    <rPh sb="10" eb="13">
      <t>サイミマン</t>
    </rPh>
    <phoneticPr fontId="13"/>
  </si>
  <si>
    <t>土建基本コース（40歳以上）</t>
    <rPh sb="2" eb="4">
      <t>キホン</t>
    </rPh>
    <rPh sb="10" eb="13">
      <t>サイイジョウ</t>
    </rPh>
    <phoneticPr fontId="13"/>
  </si>
  <si>
    <t>協会一般(ﾊﾞﾘｳﾑ）</t>
    <phoneticPr fontId="13"/>
  </si>
  <si>
    <t>土建節目健診(人間ドック)ﾊﾞﾘｳﾑ</t>
    <rPh sb="2" eb="4">
      <t>フシメ</t>
    </rPh>
    <rPh sb="4" eb="6">
      <t>ケンシン</t>
    </rPh>
    <rPh sb="7" eb="9">
      <t>ニンゲン</t>
    </rPh>
    <phoneticPr fontId="13"/>
  </si>
  <si>
    <t>生活習慣病(胃なし)50才以上</t>
    <phoneticPr fontId="13"/>
  </si>
  <si>
    <t>生活習慣病(ﾊﾞﾘｳﾑ)50才以上</t>
  </si>
  <si>
    <t>大阪鉄商健康保険組合</t>
    <phoneticPr fontId="13"/>
  </si>
  <si>
    <t>大阪菓子健康保険組合</t>
    <phoneticPr fontId="13"/>
  </si>
  <si>
    <t>自費</t>
    <rPh sb="0" eb="2">
      <t>ジヒ</t>
    </rPh>
    <phoneticPr fontId="13"/>
  </si>
  <si>
    <t>コース料金</t>
    <rPh sb="3" eb="5">
      <t>リョウキン</t>
    </rPh>
    <phoneticPr fontId="13"/>
  </si>
  <si>
    <t>※希望の時間帯に
幅がある場合</t>
    <rPh sb="4" eb="7">
      <t>ジカンタイ</t>
    </rPh>
    <rPh sb="9" eb="10">
      <t>ハバ</t>
    </rPh>
    <rPh sb="13" eb="15">
      <t>バアイ</t>
    </rPh>
    <phoneticPr fontId="17"/>
  </si>
  <si>
    <r>
      <t>健保の補助を利用</t>
    </r>
    <r>
      <rPr>
        <b/>
        <sz val="8"/>
        <color indexed="8"/>
        <rFont val="HG丸ｺﾞｼｯｸM-PRO"/>
        <family val="3"/>
        <charset val="128"/>
      </rPr>
      <t>する</t>
    </r>
    <r>
      <rPr>
        <sz val="8"/>
        <color indexed="8"/>
        <rFont val="HG丸ｺﾞｼｯｸM-PRO"/>
        <family val="3"/>
        <charset val="128"/>
      </rPr>
      <t>コースを受診する場合、下記から希望コースをご選択ください</t>
    </r>
    <rPh sb="0" eb="2">
      <t>ケンポ</t>
    </rPh>
    <rPh sb="3" eb="5">
      <t>ホジョ</t>
    </rPh>
    <rPh sb="6" eb="8">
      <t>リヨウ</t>
    </rPh>
    <rPh sb="14" eb="16">
      <t>ジュシン</t>
    </rPh>
    <rPh sb="18" eb="20">
      <t>バアイ</t>
    </rPh>
    <rPh sb="21" eb="23">
      <t>カキ</t>
    </rPh>
    <rPh sb="25" eb="27">
      <t>キボウ</t>
    </rPh>
    <rPh sb="32" eb="34">
      <t>センタク</t>
    </rPh>
    <phoneticPr fontId="17"/>
  </si>
  <si>
    <r>
      <t>健保の補助を利用</t>
    </r>
    <r>
      <rPr>
        <b/>
        <sz val="8"/>
        <color indexed="8"/>
        <rFont val="HG丸ｺﾞｼｯｸM-PRO"/>
        <family val="3"/>
        <charset val="128"/>
      </rPr>
      <t>しない</t>
    </r>
    <r>
      <rPr>
        <sz val="8"/>
        <color indexed="8"/>
        <rFont val="HG丸ｺﾞｼｯｸM-PRO"/>
        <family val="3"/>
        <charset val="128"/>
      </rPr>
      <t>コースを受診する場合、下記から希望コースをご選択ください</t>
    </r>
    <rPh sb="0" eb="2">
      <t>ケンポ</t>
    </rPh>
    <rPh sb="3" eb="5">
      <t>ホジョ</t>
    </rPh>
    <rPh sb="6" eb="8">
      <t>リヨウ</t>
    </rPh>
    <rPh sb="15" eb="17">
      <t>ジュシン</t>
    </rPh>
    <rPh sb="19" eb="21">
      <t>バアイ</t>
    </rPh>
    <rPh sb="22" eb="24">
      <t>カキ</t>
    </rPh>
    <rPh sb="33" eb="35">
      <t>センタク</t>
    </rPh>
    <phoneticPr fontId="17"/>
  </si>
  <si>
    <t>請求書送付後振込</t>
    <rPh sb="0" eb="2">
      <t>セイキュウ</t>
    </rPh>
    <rPh sb="2" eb="3">
      <t>ショ</t>
    </rPh>
    <rPh sb="3" eb="5">
      <t>ソウフ</t>
    </rPh>
    <rPh sb="5" eb="6">
      <t>ゴ</t>
    </rPh>
    <rPh sb="6" eb="8">
      <t>フリコミ</t>
    </rPh>
    <phoneticPr fontId="13"/>
  </si>
  <si>
    <t>ご加入の健康保険組合名</t>
    <rPh sb="1" eb="3">
      <t>カニュウ</t>
    </rPh>
    <rPh sb="4" eb="6">
      <t>ケンコウ</t>
    </rPh>
    <rPh sb="6" eb="8">
      <t>ホケン</t>
    </rPh>
    <rPh sb="8" eb="10">
      <t>クミアイ</t>
    </rPh>
    <rPh sb="10" eb="11">
      <t>メイ</t>
    </rPh>
    <phoneticPr fontId="13"/>
  </si>
  <si>
    <t>個別送付（手数料330円/人）</t>
    <rPh sb="0" eb="2">
      <t>コベツ</t>
    </rPh>
    <rPh sb="2" eb="4">
      <t>ソウフ</t>
    </rPh>
    <rPh sb="5" eb="8">
      <t>テスウリョウ</t>
    </rPh>
    <rPh sb="11" eb="12">
      <t>エン</t>
    </rPh>
    <rPh sb="13" eb="14">
      <t>ニン</t>
    </rPh>
    <phoneticPr fontId="13"/>
  </si>
  <si>
    <t>個別の送付先を備考1にご記入ください</t>
    <rPh sb="0" eb="2">
      <t>コベツ</t>
    </rPh>
    <rPh sb="3" eb="6">
      <t>ソウフサキ</t>
    </rPh>
    <rPh sb="7" eb="9">
      <t>ビコウ</t>
    </rPh>
    <rPh sb="12" eb="14">
      <t>キニュウ</t>
    </rPh>
    <phoneticPr fontId="17"/>
  </si>
  <si>
    <t>0000/00/00の
形式で
ご入力ください</t>
    <rPh sb="12" eb="14">
      <t>ケイシキ</t>
    </rPh>
    <rPh sb="17" eb="19">
      <t>ニュウリョク</t>
    </rPh>
    <phoneticPr fontId="17"/>
  </si>
  <si>
    <t>半角ｶﾀｶﾅで
ご入力ください</t>
    <rPh sb="0" eb="2">
      <t>ハンカク</t>
    </rPh>
    <rPh sb="9" eb="11">
      <t>ニュウリョク</t>
    </rPh>
    <phoneticPr fontId="17"/>
  </si>
  <si>
    <t>左記以外のコース・オプション項目
（特記事項、または追加検診の
　ご要望等があればご記入下さい）</t>
    <rPh sb="0" eb="2">
      <t>サキ</t>
    </rPh>
    <rPh sb="2" eb="4">
      <t>イガイ</t>
    </rPh>
    <phoneticPr fontId="13"/>
  </si>
  <si>
    <t>健保請求</t>
    <rPh sb="0" eb="2">
      <t>ケンポ</t>
    </rPh>
    <rPh sb="2" eb="4">
      <t>セイキュウ</t>
    </rPh>
    <phoneticPr fontId="13"/>
  </si>
  <si>
    <t>愛知県情報ｻｰﾋﾞｽ産業健康保険組合</t>
  </si>
  <si>
    <t>愛知県情報ｻｰﾋﾞｽ産業健康保険組合</t>
    <phoneticPr fontId="13"/>
  </si>
  <si>
    <t>その他：下記に記載</t>
    <rPh sb="2" eb="3">
      <t>タ</t>
    </rPh>
    <rPh sb="4" eb="6">
      <t>カキ</t>
    </rPh>
    <rPh sb="7" eb="9">
      <t>キサイ</t>
    </rPh>
    <phoneticPr fontId="13"/>
  </si>
  <si>
    <t>法令健診</t>
    <phoneticPr fontId="13"/>
  </si>
  <si>
    <t>生活習慣病(胃ｶﾒﾗ)50歳未満</t>
    <rPh sb="13" eb="16">
      <t>サイミマン</t>
    </rPh>
    <phoneticPr fontId="13"/>
  </si>
  <si>
    <t>生活習慣病(胃なし)50歳未満</t>
    <phoneticPr fontId="13"/>
  </si>
  <si>
    <t>生活習慣病(ﾊﾞﾘｳﾑ)50歳未満</t>
    <phoneticPr fontId="13"/>
  </si>
  <si>
    <t>生活習慣病(胃ｶﾒﾗ)50才以上</t>
  </si>
  <si>
    <t>健保&amp;ｺｰｽ名</t>
    <rPh sb="0" eb="2">
      <t>ケンポ</t>
    </rPh>
    <rPh sb="6" eb="7">
      <t>メイ</t>
    </rPh>
    <phoneticPr fontId="13"/>
  </si>
  <si>
    <t>希望コース
↓健保利用あり　　|　　健保利用なし↓</t>
    <rPh sb="0" eb="2">
      <t>キボウ</t>
    </rPh>
    <rPh sb="7" eb="9">
      <t>ケンポ</t>
    </rPh>
    <rPh sb="9" eb="11">
      <t>リヨウ</t>
    </rPh>
    <rPh sb="18" eb="20">
      <t>ケンポ</t>
    </rPh>
    <rPh sb="20" eb="22">
      <t>リヨウ</t>
    </rPh>
    <phoneticPr fontId="17"/>
  </si>
  <si>
    <t>下記にご入力ください
例：9:00～11:00
こちらで設定します</t>
    <rPh sb="0" eb="2">
      <t>カキ</t>
    </rPh>
    <rPh sb="4" eb="6">
      <t>ニュウリョク</t>
    </rPh>
    <rPh sb="11" eb="12">
      <t>レイ</t>
    </rPh>
    <rPh sb="28" eb="30">
      <t>セッテイ</t>
    </rPh>
    <phoneticPr fontId="17"/>
  </si>
  <si>
    <t>お支払方法に関して</t>
    <rPh sb="1" eb="3">
      <t>シハライ</t>
    </rPh>
    <rPh sb="3" eb="5">
      <t>ホウホウ</t>
    </rPh>
    <rPh sb="6" eb="7">
      <t>カン</t>
    </rPh>
    <phoneticPr fontId="17"/>
  </si>
  <si>
    <t>・請求書は受診月ごとに末締め、翌月20日ごろに送付、さらに翌月末までにお支払いをお願いします。</t>
    <rPh sb="1" eb="4">
      <t>セイキュウショ</t>
    </rPh>
    <rPh sb="5" eb="7">
      <t>ジュシン</t>
    </rPh>
    <rPh sb="7" eb="8">
      <t>ヅキ</t>
    </rPh>
    <rPh sb="11" eb="13">
      <t>マツジ</t>
    </rPh>
    <rPh sb="12" eb="13">
      <t>ジ</t>
    </rPh>
    <rPh sb="15" eb="17">
      <t>ヨクゲツ</t>
    </rPh>
    <rPh sb="19" eb="20">
      <t>ニチ</t>
    </rPh>
    <rPh sb="23" eb="25">
      <t>ソウフ</t>
    </rPh>
    <rPh sb="29" eb="31">
      <t>ヨクゲツ</t>
    </rPh>
    <rPh sb="31" eb="32">
      <t>マツ</t>
    </rPh>
    <rPh sb="36" eb="38">
      <t>シハラ</t>
    </rPh>
    <rPh sb="41" eb="42">
      <t>ネガ</t>
    </rPh>
    <phoneticPr fontId="17"/>
  </si>
  <si>
    <t>例：4月受診分の請求書を5月20日ごろに送付、6月末までに振込いただきます。</t>
    <rPh sb="0" eb="1">
      <t>レイ</t>
    </rPh>
    <rPh sb="3" eb="4">
      <t>ガツ</t>
    </rPh>
    <rPh sb="4" eb="6">
      <t>ジュシン</t>
    </rPh>
    <rPh sb="6" eb="7">
      <t>ブン</t>
    </rPh>
    <rPh sb="8" eb="11">
      <t>セイキュウショ</t>
    </rPh>
    <rPh sb="13" eb="14">
      <t>ガツ</t>
    </rPh>
    <rPh sb="16" eb="17">
      <t>ニチ</t>
    </rPh>
    <rPh sb="20" eb="22">
      <t>ソウフ</t>
    </rPh>
    <rPh sb="24" eb="26">
      <t>ガツマツ</t>
    </rPh>
    <rPh sb="29" eb="31">
      <t>フリコ</t>
    </rPh>
    <phoneticPr fontId="17"/>
  </si>
  <si>
    <t>・当センターを初めてご利用の企業様には初年度は当日のお支払いでお願いしております。</t>
    <rPh sb="1" eb="2">
      <t>トウ</t>
    </rPh>
    <rPh sb="7" eb="8">
      <t>ハジ</t>
    </rPh>
    <rPh sb="11" eb="13">
      <t>リヨウ</t>
    </rPh>
    <rPh sb="14" eb="17">
      <t>キギョウサマ</t>
    </rPh>
    <rPh sb="19" eb="22">
      <t>ショネンド</t>
    </rPh>
    <rPh sb="23" eb="25">
      <t>トウジツ</t>
    </rPh>
    <rPh sb="27" eb="29">
      <t>シハラ</t>
    </rPh>
    <rPh sb="32" eb="33">
      <t>ネガ</t>
    </rPh>
    <phoneticPr fontId="17"/>
  </si>
  <si>
    <t>・『請求書送付後振込』をご選択いただいた企業様でも、受診者から個別にオプションの希望をいただいた際は</t>
    <rPh sb="2" eb="5">
      <t>セイキュウショ</t>
    </rPh>
    <rPh sb="5" eb="7">
      <t>ソウフ</t>
    </rPh>
    <rPh sb="7" eb="8">
      <t>ゴ</t>
    </rPh>
    <rPh sb="8" eb="10">
      <t>フリコミ</t>
    </rPh>
    <rPh sb="13" eb="15">
      <t>センタク</t>
    </rPh>
    <rPh sb="20" eb="23">
      <t>キギョウサマ</t>
    </rPh>
    <rPh sb="26" eb="29">
      <t>ジュシンシャ</t>
    </rPh>
    <rPh sb="31" eb="33">
      <t>コベツ</t>
    </rPh>
    <rPh sb="40" eb="42">
      <t>キボウ</t>
    </rPh>
    <rPh sb="48" eb="49">
      <t>サイ</t>
    </rPh>
    <phoneticPr fontId="17"/>
  </si>
  <si>
    <t>窓口でのお支払いをご本人にご案内いたします。そういった場合でもご請求をご希望の場合は事前にお申し出ください。</t>
    <rPh sb="0" eb="2">
      <t>マドグチ</t>
    </rPh>
    <rPh sb="5" eb="7">
      <t>シハラ</t>
    </rPh>
    <rPh sb="10" eb="12">
      <t>ホンニン</t>
    </rPh>
    <rPh sb="14" eb="16">
      <t>アンナイ</t>
    </rPh>
    <rPh sb="27" eb="29">
      <t>バアイ</t>
    </rPh>
    <rPh sb="32" eb="34">
      <t>セイキュウ</t>
    </rPh>
    <rPh sb="36" eb="38">
      <t>キボウ</t>
    </rPh>
    <rPh sb="39" eb="41">
      <t>バアイ</t>
    </rPh>
    <rPh sb="42" eb="44">
      <t>ジゼン</t>
    </rPh>
    <rPh sb="46" eb="47">
      <t>モウ</t>
    </rPh>
    <rPh sb="48" eb="49">
      <t>デ</t>
    </rPh>
    <phoneticPr fontId="17"/>
  </si>
  <si>
    <t>※下記の金額以外で健保から事業所へ負担金の請求がある場合もございます。</t>
    <rPh sb="1" eb="3">
      <t>カキ</t>
    </rPh>
    <rPh sb="4" eb="6">
      <t>キンガク</t>
    </rPh>
    <rPh sb="6" eb="8">
      <t>イガイ</t>
    </rPh>
    <rPh sb="9" eb="11">
      <t>ケンポ</t>
    </rPh>
    <rPh sb="13" eb="16">
      <t>ジギョウショ</t>
    </rPh>
    <rPh sb="17" eb="20">
      <t>フタンキン</t>
    </rPh>
    <rPh sb="21" eb="23">
      <t>セイキュウ</t>
    </rPh>
    <rPh sb="26" eb="28">
      <t>バアイ</t>
    </rPh>
    <phoneticPr fontId="17"/>
  </si>
  <si>
    <t>東京都土木建築健康保険組合</t>
    <phoneticPr fontId="13"/>
  </si>
  <si>
    <t>人間ドックＡ（胃なし）08</t>
    <phoneticPr fontId="13"/>
  </si>
  <si>
    <t>人間ドック（胃カメラ）</t>
    <phoneticPr fontId="13"/>
  </si>
  <si>
    <t>人間ドック（胃なし）</t>
    <phoneticPr fontId="13"/>
  </si>
  <si>
    <t>人間ドック（バリウム)</t>
    <phoneticPr fontId="13"/>
  </si>
  <si>
    <t>生活習慣病(バリウム)</t>
    <phoneticPr fontId="13"/>
  </si>
  <si>
    <t>生活習慣病(胃なし)</t>
    <phoneticPr fontId="13"/>
  </si>
  <si>
    <t>生活習慣病(胃ｶﾒﾗ)</t>
    <phoneticPr fontId="13"/>
  </si>
  <si>
    <t>じん肺健診(肺機能ﾅｼ</t>
  </si>
  <si>
    <t>キーエンスグループ健康保険組合</t>
    <phoneticPr fontId="13"/>
  </si>
  <si>
    <t>ＧＷＡ健康保険組合</t>
    <phoneticPr fontId="13"/>
  </si>
  <si>
    <t>東京不動産業健康保険組合</t>
    <phoneticPr fontId="13"/>
  </si>
  <si>
    <t>不動産生活習慣病(ﾊﾞﾘｳﾑ)</t>
    <phoneticPr fontId="13"/>
  </si>
  <si>
    <t>不動産生活習慣病(ｶﾒﾗ)</t>
    <phoneticPr fontId="13"/>
  </si>
  <si>
    <t>不動産生活習慣病(胃ﾅｼ)</t>
    <phoneticPr fontId="13"/>
  </si>
  <si>
    <t>不動産ﾄﾞｯｸ(ﾊﾞﾘｳﾑ)</t>
    <phoneticPr fontId="13"/>
  </si>
  <si>
    <t>不動産ﾄﾞｯｸ(胃ﾅｼ)</t>
    <phoneticPr fontId="13"/>
  </si>
  <si>
    <t>不動産ﾄﾞｯｸ(ｶﾒﾗ)</t>
    <phoneticPr fontId="13"/>
  </si>
  <si>
    <t>東京機器生活習慣病</t>
  </si>
  <si>
    <t>東京機器生活習慣病(胃ｶﾒﾗ)</t>
  </si>
  <si>
    <t>東京機器生活習慣病(胃なし)</t>
  </si>
  <si>
    <t>東京機器人間ドック</t>
  </si>
  <si>
    <t>東京機器人間ドック(ｶﾒﾗ)</t>
  </si>
  <si>
    <t>東京機器定期①男性</t>
  </si>
  <si>
    <t>東京機器定期①女性</t>
  </si>
  <si>
    <t>東京機器定期②</t>
  </si>
  <si>
    <t>東京機器人間ドック(胃なし)</t>
  </si>
  <si>
    <t>東京機器生活習慣病(胸なし)</t>
  </si>
  <si>
    <t>東京機器健康保険組合</t>
    <phoneticPr fontId="13"/>
  </si>
  <si>
    <t>東京建設業国民健康保険組合</t>
    <phoneticPr fontId="13"/>
  </si>
  <si>
    <t>大阪産業機械工業健康保険組合</t>
    <phoneticPr fontId="13"/>
  </si>
  <si>
    <t>埼玉土建国民健康保険組合</t>
    <phoneticPr fontId="13"/>
  </si>
  <si>
    <t>埼玉土建ﾄﾞｯｸ(ﾊﾞﾘｳﾑ)</t>
    <phoneticPr fontId="13"/>
  </si>
  <si>
    <t>埼玉土建Ａ</t>
    <phoneticPr fontId="13"/>
  </si>
  <si>
    <t>埼玉土建Ｂ</t>
    <phoneticPr fontId="13"/>
  </si>
  <si>
    <t>埼玉土建Ｃ</t>
    <phoneticPr fontId="13"/>
  </si>
  <si>
    <t>東京青果卸売国民健康保険組合</t>
    <phoneticPr fontId="13"/>
  </si>
  <si>
    <t>東京芸能人国民健康保険組合</t>
    <phoneticPr fontId="13"/>
  </si>
  <si>
    <t>神奈川県建設連合国民健康保険組合</t>
    <phoneticPr fontId="13"/>
  </si>
  <si>
    <t>東京都医業健康保険組合</t>
    <phoneticPr fontId="13"/>
  </si>
  <si>
    <t>生活習慣病(ﾊﾞﾘｳﾑ)</t>
  </si>
  <si>
    <t>人間ﾄﾞｯｸ(ﾊﾞﾘｳﾑ)学会指定ｺｰｽ</t>
  </si>
  <si>
    <t>人間ﾄﾞｯｸ(ｶﾒﾗ)学会指定ｺｰｽ</t>
  </si>
  <si>
    <t>人間ﾄﾞｯｸ(胃なし)学会指定ｺｰｽ</t>
  </si>
  <si>
    <t>人間ﾄﾞｯｸV(ﾊﾞﾘｳﾑ)</t>
  </si>
  <si>
    <t>人間ﾄﾞｯｸV(胃ｶﾒﾗ)</t>
  </si>
  <si>
    <t>人間ﾄﾞｯｸV(胃なし)</t>
  </si>
  <si>
    <t>コース負担金額
※一部健保のみ</t>
    <rPh sb="3" eb="5">
      <t>フタン</t>
    </rPh>
    <rPh sb="5" eb="7">
      <t>キンガク</t>
    </rPh>
    <rPh sb="9" eb="11">
      <t>イチブ</t>
    </rPh>
    <rPh sb="11" eb="13">
      <t>ケンポ</t>
    </rPh>
    <phoneticPr fontId="13"/>
  </si>
  <si>
    <t>自費</t>
    <rPh sb="0" eb="2">
      <t>ジヒ</t>
    </rPh>
    <phoneticPr fontId="13"/>
  </si>
  <si>
    <t>電離放射線健診</t>
    <rPh sb="5" eb="7">
      <t>ケンシン</t>
    </rPh>
    <phoneticPr fontId="13"/>
  </si>
  <si>
    <t>有機溶剤健診（馬尿酸）</t>
    <phoneticPr fontId="13"/>
  </si>
  <si>
    <t>有機溶剤（総三塩化物）</t>
    <phoneticPr fontId="13"/>
  </si>
  <si>
    <t>有機溶剤(代謝物なし)</t>
    <phoneticPr fontId="13"/>
  </si>
  <si>
    <t>有機溶剤(2.5－ﾍｷｻﾝｼﾞｵﾝ)</t>
    <phoneticPr fontId="13"/>
  </si>
  <si>
    <t>法令健診</t>
    <rPh sb="0" eb="2">
      <t>ホウレイ</t>
    </rPh>
    <rPh sb="2" eb="4">
      <t>ケンシン</t>
    </rPh>
    <phoneticPr fontId="13"/>
  </si>
  <si>
    <t>ｷｰｴﾝｽﾄﾞｯｸ(ﾊﾞﾘｳﾑ)</t>
    <phoneticPr fontId="13"/>
  </si>
  <si>
    <t>ｷｰｴﾝｽﾄﾞｯｸ(胃ﾅｼ)</t>
    <phoneticPr fontId="13"/>
  </si>
  <si>
    <t>ｷｰｴﾝｽﾄﾞｯｸ(ｶﾒﾗ)</t>
    <phoneticPr fontId="13"/>
  </si>
  <si>
    <t>大阪産業機械(生活習慣病)胃ｶﾒﾗ</t>
    <phoneticPr fontId="13"/>
  </si>
  <si>
    <t>大阪産業機械(人間ﾄﾞｯｸ)ﾊﾞﾘｳﾑ</t>
    <phoneticPr fontId="13"/>
  </si>
  <si>
    <t>大阪産業機械(生活習慣病)ﾊﾞﾘｳﾑ</t>
    <phoneticPr fontId="13"/>
  </si>
  <si>
    <t>埼玉土建ﾄﾞｯｸ(胃なし)</t>
    <phoneticPr fontId="13"/>
  </si>
  <si>
    <t>埼玉土建ﾄﾞｯｸ(ｶﾒﾗ)</t>
    <phoneticPr fontId="13"/>
  </si>
  <si>
    <t>芸能人ﾄﾞｯｸ(都外)</t>
    <phoneticPr fontId="13"/>
  </si>
  <si>
    <t>芸能人ﾄﾞｯｸ(都内)</t>
    <phoneticPr fontId="13"/>
  </si>
  <si>
    <t>芸能人ﾄﾞｯｸ胃ｶﾒﾗ(都内)</t>
    <phoneticPr fontId="13"/>
  </si>
  <si>
    <t>東京都医業健保(基本+追加)</t>
    <phoneticPr fontId="13"/>
  </si>
  <si>
    <t>神奈川県機器ﾄﾞｯｸ(ｶﾒﾗ)</t>
  </si>
  <si>
    <t>神奈川県機器生活(胃直接)</t>
  </si>
  <si>
    <t>神奈川県機器生活(ｶﾒﾗ)</t>
  </si>
  <si>
    <t>神奈川県機器ﾄﾞｯｸ(胃ﾅｼ)</t>
  </si>
  <si>
    <t>AIA生活習慣病(ﾊﾞﾘｳﾑ)</t>
    <phoneticPr fontId="13"/>
  </si>
  <si>
    <t>AIA人間ドック(ﾊﾞﾘｳﾑ)</t>
    <phoneticPr fontId="13"/>
  </si>
  <si>
    <t>大阪鉄商一般健診(C）</t>
    <phoneticPr fontId="13"/>
  </si>
  <si>
    <t>大阪鉄商一般健診(D）</t>
    <phoneticPr fontId="13"/>
  </si>
  <si>
    <t>大阪鉄商生活習慣病(胃ｶﾒﾗ)</t>
    <phoneticPr fontId="13"/>
  </si>
  <si>
    <t>人間ドック(ﾊﾞﾘｳﾑ)</t>
    <phoneticPr fontId="13"/>
  </si>
  <si>
    <t>人間ドック(胃ｶﾒﾗ)</t>
    <rPh sb="6" eb="7">
      <t>イ</t>
    </rPh>
    <phoneticPr fontId="13"/>
  </si>
  <si>
    <t>大阪鉄商生活習慣病（胃なし）</t>
    <phoneticPr fontId="13"/>
  </si>
  <si>
    <t>大阪鉄商生活習慣病(ﾊﾞﾘｳﾑ)</t>
    <phoneticPr fontId="13"/>
  </si>
  <si>
    <t>人間ﾄﾞｯｸ(ｶﾒﾗ)</t>
    <phoneticPr fontId="13"/>
  </si>
  <si>
    <t>人間ﾄﾞｯｸ(胃なし)</t>
    <phoneticPr fontId="13"/>
  </si>
  <si>
    <t>人間ﾄﾞｯｸ(ﾊﾞﾘｳﾑ)</t>
    <phoneticPr fontId="13"/>
  </si>
  <si>
    <t>神奈川土建ｺｰｽ</t>
    <phoneticPr fontId="13"/>
  </si>
  <si>
    <t>入社健診</t>
    <phoneticPr fontId="13"/>
  </si>
  <si>
    <t>01010016</t>
    <phoneticPr fontId="13"/>
  </si>
  <si>
    <t>01020015</t>
    <phoneticPr fontId="13"/>
  </si>
  <si>
    <t>01030014</t>
    <phoneticPr fontId="13"/>
  </si>
  <si>
    <t>01040013</t>
    <phoneticPr fontId="13"/>
  </si>
  <si>
    <t>01050012</t>
    <phoneticPr fontId="13"/>
  </si>
  <si>
    <t>01060011</t>
    <phoneticPr fontId="13"/>
  </si>
  <si>
    <t>01070010</t>
    <phoneticPr fontId="13"/>
  </si>
  <si>
    <t>01080019</t>
    <phoneticPr fontId="13"/>
  </si>
  <si>
    <t>01090018</t>
    <phoneticPr fontId="13"/>
  </si>
  <si>
    <t>01100015</t>
    <phoneticPr fontId="13"/>
  </si>
  <si>
    <t>01110014</t>
    <phoneticPr fontId="13"/>
  </si>
  <si>
    <t>01120013</t>
    <phoneticPr fontId="13"/>
  </si>
  <si>
    <t>01130012</t>
    <phoneticPr fontId="13"/>
  </si>
  <si>
    <t>01140011</t>
    <phoneticPr fontId="13"/>
  </si>
  <si>
    <t>01150010</t>
    <phoneticPr fontId="13"/>
  </si>
  <si>
    <t>01160019</t>
    <phoneticPr fontId="13"/>
  </si>
  <si>
    <t>01170018</t>
    <phoneticPr fontId="13"/>
  </si>
  <si>
    <t>01180017</t>
    <phoneticPr fontId="13"/>
  </si>
  <si>
    <t>01190016</t>
    <phoneticPr fontId="13"/>
  </si>
  <si>
    <t>01200013</t>
    <phoneticPr fontId="13"/>
  </si>
  <si>
    <t>01210012</t>
    <phoneticPr fontId="13"/>
  </si>
  <si>
    <t>01220011</t>
    <phoneticPr fontId="13"/>
  </si>
  <si>
    <t>01230010</t>
    <phoneticPr fontId="13"/>
  </si>
  <si>
    <t>01240019</t>
    <phoneticPr fontId="13"/>
  </si>
  <si>
    <t>01250018</t>
    <phoneticPr fontId="13"/>
  </si>
  <si>
    <t>01260017</t>
    <phoneticPr fontId="13"/>
  </si>
  <si>
    <t>01270016</t>
    <phoneticPr fontId="13"/>
  </si>
  <si>
    <t>01280015</t>
    <phoneticPr fontId="13"/>
  </si>
  <si>
    <t>01300011</t>
    <phoneticPr fontId="13"/>
  </si>
  <si>
    <t>01310010</t>
    <phoneticPr fontId="13"/>
  </si>
  <si>
    <t>01290014</t>
    <phoneticPr fontId="13"/>
  </si>
  <si>
    <t>01320019</t>
    <phoneticPr fontId="13"/>
  </si>
  <si>
    <t>01330018</t>
    <phoneticPr fontId="13"/>
  </si>
  <si>
    <t>01340017</t>
    <phoneticPr fontId="13"/>
  </si>
  <si>
    <t>01350016</t>
    <phoneticPr fontId="13"/>
  </si>
  <si>
    <t>01360015</t>
    <phoneticPr fontId="13"/>
  </si>
  <si>
    <t>01370014</t>
    <phoneticPr fontId="13"/>
  </si>
  <si>
    <t>01380013</t>
    <phoneticPr fontId="13"/>
  </si>
  <si>
    <t>01400019</t>
    <phoneticPr fontId="13"/>
  </si>
  <si>
    <t>01390012</t>
    <phoneticPr fontId="13"/>
  </si>
  <si>
    <t>01410018</t>
    <phoneticPr fontId="13"/>
  </si>
  <si>
    <t>01420017</t>
    <phoneticPr fontId="13"/>
  </si>
  <si>
    <t>01430016</t>
    <phoneticPr fontId="13"/>
  </si>
  <si>
    <t>01440015</t>
    <phoneticPr fontId="13"/>
  </si>
  <si>
    <t>01450014</t>
    <phoneticPr fontId="13"/>
  </si>
  <si>
    <t>01460013</t>
    <phoneticPr fontId="13"/>
  </si>
  <si>
    <t>01470012</t>
    <phoneticPr fontId="13"/>
  </si>
  <si>
    <t>26協会一般＋学会ﾄﾞｯｸ</t>
    <phoneticPr fontId="13"/>
  </si>
  <si>
    <t>26協会一般(胃ｶﾒﾗ)＋学会ﾄﾞｯｸ</t>
    <phoneticPr fontId="13"/>
  </si>
  <si>
    <t>26協会一般＋Vﾄﾞｯｸ</t>
    <phoneticPr fontId="13"/>
  </si>
  <si>
    <t>26協会一般(胃ｶﾒﾗ)＋Vﾄﾞｯｸ</t>
    <phoneticPr fontId="13"/>
  </si>
  <si>
    <t>26協会若年健診</t>
    <phoneticPr fontId="13"/>
  </si>
  <si>
    <t>協会節目(ﾊﾞﾘｳﾑ)</t>
    <rPh sb="2" eb="4">
      <t>フシメ</t>
    </rPh>
    <phoneticPr fontId="13"/>
  </si>
  <si>
    <t>26協会節目</t>
    <phoneticPr fontId="13"/>
  </si>
  <si>
    <r>
      <rPr>
        <sz val="11"/>
        <color theme="1"/>
        <rFont val="ＭＳ Ｐゴシック"/>
        <family val="2"/>
        <charset val="128"/>
        <scheme val="minor"/>
      </rPr>
      <t>26</t>
    </r>
    <r>
      <rPr>
        <sz val="11"/>
        <color theme="1"/>
        <rFont val="ＭＳ Ｐゴシック"/>
        <family val="2"/>
        <charset val="128"/>
        <scheme val="minor"/>
      </rPr>
      <t>協会節目(胃ｶﾒﾗ)</t>
    </r>
    <phoneticPr fontId="13"/>
  </si>
  <si>
    <t>協会節目(胃ｶﾒﾗ)</t>
    <phoneticPr fontId="13"/>
  </si>
  <si>
    <t>協会若年健診（20,25,30のみ）</t>
    <phoneticPr fontId="13"/>
  </si>
  <si>
    <r>
      <t xml:space="preserve">例：子宮がん検診希望、腹部エコー追加、など
</t>
    </r>
    <r>
      <rPr>
        <sz val="8"/>
        <color indexed="8"/>
        <rFont val="HG丸ｺﾞｼｯｸM-PRO"/>
        <family val="3"/>
        <charset val="128"/>
      </rPr>
      <t>子宮がん検診は火、木、金、（一部土）
胃カメラ希望の場合、経口/経鼻の希望をご記入ください
（なければ経口といたします）</t>
    </r>
    <rPh sb="0" eb="1">
      <t>レイ</t>
    </rPh>
    <rPh sb="2" eb="4">
      <t>シキュウ</t>
    </rPh>
    <rPh sb="6" eb="8">
      <t>ケンシン</t>
    </rPh>
    <rPh sb="8" eb="10">
      <t>キボウ</t>
    </rPh>
    <rPh sb="11" eb="13">
      <t>フクブ</t>
    </rPh>
    <rPh sb="16" eb="18">
      <t>ツイカ</t>
    </rPh>
    <rPh sb="22" eb="24">
      <t>シキュウ</t>
    </rPh>
    <rPh sb="26" eb="28">
      <t>ケンシン</t>
    </rPh>
    <rPh sb="29" eb="30">
      <t>ヒ</t>
    </rPh>
    <rPh sb="31" eb="32">
      <t>モク</t>
    </rPh>
    <rPh sb="33" eb="34">
      <t>キン</t>
    </rPh>
    <rPh sb="36" eb="38">
      <t>イチブ</t>
    </rPh>
    <rPh sb="38" eb="39">
      <t>ド</t>
    </rPh>
    <rPh sb="41" eb="42">
      <t>イ</t>
    </rPh>
    <rPh sb="45" eb="47">
      <t>キボウ</t>
    </rPh>
    <rPh sb="48" eb="50">
      <t>バアイ</t>
    </rPh>
    <rPh sb="51" eb="53">
      <t>ケイコウ</t>
    </rPh>
    <rPh sb="57" eb="59">
      <t>キボウ</t>
    </rPh>
    <rPh sb="61" eb="63">
      <t>キニュウ</t>
    </rPh>
    <rPh sb="73" eb="75">
      <t>ケイコウ</t>
    </rPh>
    <phoneticPr fontId="13"/>
  </si>
  <si>
    <r>
      <t>学会指定ﾄﾞｯｸ(協会補助あり</t>
    </r>
    <r>
      <rPr>
        <sz val="11"/>
        <color theme="1"/>
        <rFont val="ＭＳ Ｐゴシック"/>
        <family val="2"/>
        <charset val="128"/>
        <scheme val="minor"/>
      </rPr>
      <t>)</t>
    </r>
    <rPh sb="0" eb="2">
      <t>ガッカイ</t>
    </rPh>
    <rPh sb="2" eb="4">
      <t>シテイ</t>
    </rPh>
    <rPh sb="9" eb="11">
      <t>キョウカイ</t>
    </rPh>
    <rPh sb="11" eb="13">
      <t>ホジョ</t>
    </rPh>
    <phoneticPr fontId="13"/>
  </si>
  <si>
    <t>学会指定ﾄﾞｯｸ(胃ｶﾒﾗ)(協会補助あり)</t>
    <phoneticPr fontId="13"/>
  </si>
  <si>
    <t>Vﾄﾞｯｸ(協会補助あり)</t>
    <phoneticPr fontId="13"/>
  </si>
  <si>
    <t>Vﾄﾞｯｸ(胃ｶﾒﾗ)協会補助あり</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</si>
</sst>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yyyy/m/d;@"/>
    <numFmt numFmtId="177" formatCode="yyyy/m/d\(aaa\)"/>
    <numFmt numFmtId="178" formatCode="h:mm;@"/>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8"/>
      <color indexed="10"/>
      <name val="HG丸ｺﾞｼｯｸM-PRO"/>
      <family val="3"/>
      <charset val="128"/>
    </font>
    <font>
      <sz val="8"/>
      <color indexed="8"/>
      <name val="HG丸ｺﾞｼｯｸM-PRO"/>
      <family val="3"/>
      <charset val="128"/>
    </font>
    <font>
      <sz val="11"/>
      <color theme="5" tint="-0.249977111117893"/>
      <name val="HG丸ｺﾞｼｯｸM-PRO"/>
      <family val="3"/>
      <charset val="128"/>
    </font>
    <font>
      <sz val="11"/>
      <color theme="0"/>
      <name val="ＭＳ Ｐゴシック"/>
      <family val="3"/>
      <charset val="128"/>
    </font>
    <font>
      <sz val="11"/>
      <name val="ＭＳ Ｐゴシック"/>
      <family val="3"/>
      <charset val="128"/>
      <scheme val="minor"/>
    </font>
    <font>
      <b/>
      <sz val="8"/>
      <color indexed="8"/>
      <name val="HG丸ｺﾞｼｯｸM-PRO"/>
      <family val="3"/>
      <charset val="128"/>
    </font>
    <font>
      <sz val="10"/>
      <name val="HGP明朝E"/>
      <family val="1"/>
      <charset val="128"/>
    </font>
    <font>
      <sz val="10"/>
      <color theme="5" tint="-0.249977111117893"/>
      <name val="HGP明朝E"/>
      <family val="1"/>
      <charset val="128"/>
    </font>
    <font>
      <sz val="10"/>
      <name val="ＭＳ Ｐゴシック"/>
      <family val="3"/>
      <charset val="128"/>
    </font>
    <font>
      <sz val="10"/>
      <color theme="5" tint="-0.249977111117893"/>
      <name val="HG丸ｺﾞｼｯｸM-PRO"/>
      <family val="3"/>
      <charset val="128"/>
    </font>
    <font>
      <sz val="10"/>
      <name val="HG丸ｺﾞｼｯｸM-PRO"/>
      <family val="3"/>
      <charset val="128"/>
    </font>
    <font>
      <b/>
      <sz val="10"/>
      <color theme="5" tint="-0.249977111117893"/>
      <name val="HG丸ｺﾞｼｯｸM-PRO"/>
      <family val="3"/>
      <charset val="128"/>
    </font>
    <font>
      <sz val="10"/>
      <color theme="5" tint="-0.499984740745262"/>
      <name val="HG丸ｺﾞｼｯｸM-PRO"/>
      <family val="3"/>
      <charset val="128"/>
    </font>
    <font>
      <sz val="10"/>
      <color theme="5" tint="-0.499984740745262"/>
      <name val="ＭＳ Ｐゴシック"/>
      <family val="3"/>
      <charset val="128"/>
    </font>
    <font>
      <sz val="10"/>
      <color theme="2" tint="-0.749992370372631"/>
      <name val="HG丸ｺﾞｼｯｸM-PRO"/>
      <family val="3"/>
      <charset val="128"/>
    </font>
    <font>
      <sz val="10"/>
      <color theme="0"/>
      <name val="HG丸ｺﾞｼｯｸM-PRO"/>
      <family val="3"/>
      <charset val="128"/>
    </font>
    <font>
      <sz val="10"/>
      <color indexed="8"/>
      <name val="HG丸ｺﾞｼｯｸM-PRO"/>
      <family val="3"/>
      <charset val="128"/>
    </font>
    <font>
      <b/>
      <sz val="10"/>
      <color indexed="8"/>
      <name val="HG丸ｺﾞｼｯｸM-PRO"/>
      <family val="3"/>
      <charset val="128"/>
    </font>
    <font>
      <sz val="10"/>
      <color theme="1"/>
      <name val="HG丸ｺﾞｼｯｸM-PRO"/>
      <family val="3"/>
      <charset val="128"/>
    </font>
    <font>
      <sz val="10"/>
      <color rgb="FF0070C0"/>
      <name val="HG丸ｺﾞｼｯｸM-PRO"/>
      <family val="3"/>
      <charset val="128"/>
    </font>
    <font>
      <sz val="10"/>
      <color rgb="FFFF0000"/>
      <name val="HG丸ｺﾞｼｯｸM-PRO"/>
      <family val="3"/>
      <charset val="128"/>
    </font>
    <font>
      <sz val="10"/>
      <color theme="0"/>
      <name val="ＭＳ Ｐゴシック"/>
      <family val="3"/>
      <charset val="128"/>
    </font>
    <font>
      <sz val="6"/>
      <color theme="0"/>
      <name val="ＭＳ Ｐゴシック"/>
      <family val="3"/>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gradientFill type="path" left="1" right="1" top="1" bottom="1">
        <stop position="0">
          <color theme="0"/>
        </stop>
        <stop position="1">
          <color theme="6" tint="0.40000610370189521"/>
        </stop>
      </gradientFill>
    </fill>
    <fill>
      <gradientFill type="path" left="1" right="1" top="1" bottom="1">
        <stop position="0">
          <color theme="0"/>
        </stop>
        <stop position="1">
          <color theme="5" tint="0.40000610370189521"/>
        </stop>
      </gradientFill>
    </fill>
    <fill>
      <gradientFill type="path" left="1" right="1" top="1" bottom="1">
        <stop position="0">
          <color theme="0"/>
        </stop>
        <stop position="1">
          <color theme="5" tint="-0.25098422193060094"/>
        </stop>
      </gradientFill>
    </fill>
    <fill>
      <patternFill patternType="solid">
        <fgColor theme="1" tint="0.14999847407452621"/>
        <bgColor indexed="64"/>
      </patternFill>
    </fill>
    <fill>
      <gradientFill type="path" left="1" right="1" top="1" bottom="1">
        <stop position="0">
          <color theme="0"/>
        </stop>
        <stop position="1">
          <color theme="7" tint="-0.25098422193060094"/>
        </stop>
      </gradientFill>
    </fill>
    <fill>
      <gradientFill type="path" left="1" right="1" top="1" bottom="1">
        <stop position="0">
          <color theme="0"/>
        </stop>
        <stop position="1">
          <color theme="2" tint="-0.49803155613879818"/>
        </stop>
      </gradientFill>
    </fill>
    <fill>
      <gradientFill type="path" left="1" right="1" top="1" bottom="1">
        <stop position="0">
          <color theme="0"/>
        </stop>
        <stop position="1">
          <color theme="2" tint="-9.8025452436902985E-2"/>
        </stop>
      </gradientFill>
    </fill>
    <fill>
      <patternFill patternType="solid">
        <fgColor theme="1"/>
        <bgColor indexed="64"/>
      </patternFill>
    </fill>
    <fill>
      <patternFill patternType="solid">
        <fgColor theme="0" tint="-0.34998626667073579"/>
        <bgColor indexed="64"/>
      </patternFill>
    </fill>
    <fill>
      <patternFill patternType="solid">
        <fgColor indexed="11"/>
        <bgColor indexed="64"/>
      </patternFill>
    </fill>
    <fill>
      <patternFill patternType="solid">
        <fgColor theme="0" tint="-0.34998626667073579"/>
        <bgColor auto="1"/>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indexed="55"/>
      </left>
      <right/>
      <top style="thin">
        <color theme="1" tint="0.34998626667073579"/>
      </top>
      <bottom/>
      <diagonal/>
    </border>
    <border>
      <left/>
      <right style="medium">
        <color indexed="64"/>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style="thin">
        <color theme="1" tint="0.34998626667073579"/>
      </top>
      <bottom/>
      <diagonal/>
    </border>
    <border>
      <left style="medium">
        <color theme="5" tint="-0.24994659260841701"/>
      </left>
      <right style="medium">
        <color theme="5" tint="-0.24994659260841701"/>
      </right>
      <top style="medium">
        <color theme="5" tint="-0.24994659260841701"/>
      </top>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style="thin">
        <color theme="1" tint="0.34998626667073579"/>
      </left>
      <right style="thin">
        <color theme="1" tint="0.34998626667073579"/>
      </right>
      <top/>
      <bottom/>
      <diagonal/>
    </border>
    <border>
      <left/>
      <right/>
      <top/>
      <bottom style="thin">
        <color indexed="64"/>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indexed="55"/>
      </left>
      <right/>
      <top/>
      <bottom style="thin">
        <color theme="1" tint="0.34998626667073579"/>
      </bottom>
      <diagonal/>
    </border>
    <border>
      <left style="medium">
        <color theme="5" tint="-0.24994659260841701"/>
      </left>
      <right style="medium">
        <color theme="5" tint="-0.24994659260841701"/>
      </right>
      <top/>
      <bottom style="thin">
        <color theme="1" tint="0.34998626667073579"/>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theme="5" tint="0.39991454817346722"/>
      </left>
      <right style="thin">
        <color theme="5" tint="0.39991454817346722"/>
      </right>
      <top style="medium">
        <color theme="5" tint="0.39991454817346722"/>
      </top>
      <bottom style="thin">
        <color theme="5" tint="0.39991454817346722"/>
      </bottom>
      <diagonal/>
    </border>
    <border>
      <left style="thin">
        <color theme="5" tint="0.39991454817346722"/>
      </left>
      <right style="medium">
        <color theme="5" tint="0.39991454817346722"/>
      </right>
      <top style="medium">
        <color theme="5" tint="0.39991454817346722"/>
      </top>
      <bottom style="thin">
        <color theme="5" tint="0.39991454817346722"/>
      </bottom>
      <diagonal/>
    </border>
    <border>
      <left style="medium">
        <color theme="5" tint="0.39991454817346722"/>
      </left>
      <right style="thin">
        <color theme="5" tint="0.39991454817346722"/>
      </right>
      <top style="thin">
        <color theme="5" tint="0.39991454817346722"/>
      </top>
      <bottom style="medium">
        <color theme="5" tint="0.39991454817346722"/>
      </bottom>
      <diagonal/>
    </border>
    <border>
      <left style="thin">
        <color theme="5" tint="0.39991454817346722"/>
      </left>
      <right style="thin">
        <color theme="5" tint="0.39991454817346722"/>
      </right>
      <top style="thin">
        <color theme="5" tint="0.39991454817346722"/>
      </top>
      <bottom style="medium">
        <color theme="5" tint="0.39991454817346722"/>
      </bottom>
      <diagonal/>
    </border>
    <border>
      <left style="thin">
        <color theme="5" tint="0.39991454817346722"/>
      </left>
      <right style="medium">
        <color theme="5" tint="0.39991454817346722"/>
      </right>
      <top style="thin">
        <color theme="5" tint="0.39991454817346722"/>
      </top>
      <bottom style="medium">
        <color theme="5" tint="0.39991454817346722"/>
      </bottom>
      <diagonal/>
    </border>
    <border>
      <left/>
      <right style="thin">
        <color theme="5" tint="0.39991454817346722"/>
      </right>
      <top style="medium">
        <color theme="5" tint="0.39991454817346722"/>
      </top>
      <bottom style="thin">
        <color theme="5" tint="0.39991454817346722"/>
      </bottom>
      <diagonal/>
    </border>
    <border>
      <left/>
      <right style="thin">
        <color theme="0" tint="-0.34998626667073579"/>
      </right>
      <top/>
      <bottom style="hair">
        <color theme="0" tint="-0.34998626667073579"/>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style="hair">
        <color theme="1" tint="0.499984740745262"/>
      </bottom>
      <diagonal/>
    </border>
    <border>
      <left style="medium">
        <color indexed="64"/>
      </left>
      <right/>
      <top/>
      <bottom style="medium">
        <color rgb="FFFF0000"/>
      </bottom>
      <diagonal/>
    </border>
    <border>
      <left/>
      <right/>
      <top/>
      <bottom style="hair">
        <color theme="1" tint="0.499984740745262"/>
      </bottom>
      <diagonal/>
    </border>
    <border>
      <left/>
      <right style="medium">
        <color indexed="64"/>
      </right>
      <top/>
      <bottom/>
      <diagonal/>
    </border>
    <border>
      <left style="thick">
        <color indexed="64"/>
      </left>
      <right style="thin">
        <color theme="0" tint="-0.34998626667073579"/>
      </right>
      <top style="thick">
        <color indexed="64"/>
      </top>
      <bottom style="hair">
        <color theme="0" tint="-0.34998626667073579"/>
      </bottom>
      <diagonal/>
    </border>
    <border>
      <left style="thin">
        <color theme="0" tint="-0.34998626667073579"/>
      </left>
      <right style="thin">
        <color theme="0" tint="-0.34998626667073579"/>
      </right>
      <top style="thick">
        <color indexed="64"/>
      </top>
      <bottom style="hair">
        <color theme="0" tint="-0.34998626667073579"/>
      </bottom>
      <diagonal/>
    </border>
    <border>
      <left style="thin">
        <color theme="0" tint="-0.34998626667073579"/>
      </left>
      <right style="thick">
        <color indexed="64"/>
      </right>
      <top style="thick">
        <color indexed="64"/>
      </top>
      <bottom style="hair">
        <color theme="0" tint="-0.34998626667073579"/>
      </bottom>
      <diagonal/>
    </border>
    <border>
      <left style="thick">
        <color indexed="64"/>
      </left>
      <right style="thin">
        <color theme="0" tint="-0.34998626667073579"/>
      </right>
      <top/>
      <bottom style="hair">
        <color theme="0" tint="-0.34998626667073579"/>
      </bottom>
      <diagonal/>
    </border>
    <border>
      <left style="thin">
        <color theme="0" tint="-0.34998626667073579"/>
      </left>
      <right style="thick">
        <color indexed="64"/>
      </right>
      <top/>
      <bottom style="hair">
        <color theme="0" tint="-0.34998626667073579"/>
      </bottom>
      <diagonal/>
    </border>
    <border>
      <left style="thick">
        <color indexed="64"/>
      </left>
      <right style="thin">
        <color theme="0" tint="-0.34998626667073579"/>
      </right>
      <top/>
      <bottom style="thick">
        <color indexed="64"/>
      </bottom>
      <diagonal/>
    </border>
    <border>
      <left style="thin">
        <color theme="0" tint="-0.34998626667073579"/>
      </left>
      <right style="thin">
        <color theme="0" tint="-0.34998626667073579"/>
      </right>
      <top/>
      <bottom style="thick">
        <color indexed="64"/>
      </bottom>
      <diagonal/>
    </border>
    <border>
      <left style="thin">
        <color theme="0" tint="-0.34998626667073579"/>
      </left>
      <right style="thick">
        <color indexed="64"/>
      </right>
      <top/>
      <bottom style="thick">
        <color indexed="64"/>
      </bottom>
      <diagonal/>
    </border>
    <border>
      <left style="medium">
        <color theme="5" tint="-0.24994659260841701"/>
      </left>
      <right/>
      <top/>
      <bottom style="hair">
        <color theme="2" tint="-0.749961851863155"/>
      </bottom>
      <diagonal/>
    </border>
    <border>
      <left/>
      <right style="thin">
        <color theme="1" tint="0.34998626667073579"/>
      </right>
      <top/>
      <bottom/>
      <diagonal/>
    </border>
    <border>
      <left/>
      <right style="thin">
        <color theme="0" tint="-0.34998626667073579"/>
      </right>
      <top style="thick">
        <color auto="1"/>
      </top>
      <bottom style="hair">
        <color theme="0" tint="-0.34998626667073579"/>
      </bottom>
      <diagonal/>
    </border>
    <border>
      <left style="thick">
        <color auto="1"/>
      </left>
      <right style="thin">
        <color theme="0" tint="-0.34998626667073579"/>
      </right>
      <top style="hair">
        <color theme="0" tint="-0.34998626667073579"/>
      </top>
      <bottom style="hair">
        <color theme="0" tint="-0.34998626667073579"/>
      </bottom>
      <diagonal/>
    </border>
    <border>
      <left style="thin">
        <color theme="0" tint="-0.34998626667073579"/>
      </left>
      <right style="thick">
        <color auto="1"/>
      </right>
      <top style="hair">
        <color theme="0" tint="-0.34998626667073579"/>
      </top>
      <bottom style="hair">
        <color theme="0" tint="-0.34998626667073579"/>
      </bottom>
      <diagonal/>
    </border>
    <border>
      <left/>
      <right style="thick">
        <color auto="1"/>
      </right>
      <top/>
      <bottom/>
      <diagonal/>
    </border>
    <border>
      <left style="thick">
        <color auto="1"/>
      </left>
      <right style="thin">
        <color theme="0" tint="-0.34998626667073579"/>
      </right>
      <top style="hair">
        <color theme="0" tint="-0.34998626667073579"/>
      </top>
      <bottom style="thick">
        <color auto="1"/>
      </bottom>
      <diagonal/>
    </border>
    <border>
      <left/>
      <right style="thin">
        <color theme="0" tint="-0.34998626667073579"/>
      </right>
      <top style="hair">
        <color theme="0" tint="-0.34998626667073579"/>
      </top>
      <bottom style="thick">
        <color auto="1"/>
      </bottom>
      <diagonal/>
    </border>
    <border>
      <left style="thin">
        <color theme="0" tint="-0.34998626667073579"/>
      </left>
      <right style="thin">
        <color theme="0" tint="-0.34998626667073579"/>
      </right>
      <top style="hair">
        <color theme="0" tint="-0.34998626667073579"/>
      </top>
      <bottom style="thick">
        <color auto="1"/>
      </bottom>
      <diagonal/>
    </border>
    <border>
      <left style="thin">
        <color theme="0" tint="-0.34998626667073579"/>
      </left>
      <right style="thick">
        <color auto="1"/>
      </right>
      <top style="hair">
        <color theme="0" tint="-0.34998626667073579"/>
      </top>
      <bottom style="thick">
        <color auto="1"/>
      </bottom>
      <diagonal/>
    </border>
    <border>
      <left style="thin">
        <color theme="1" tint="0.34998626667073579"/>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5" tint="-0.24994659260841701"/>
      </left>
      <right/>
      <top style="thin">
        <color theme="1" tint="0.34998626667073579"/>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5">
    <xf numFmtId="0" fontId="0" fillId="0" borderId="0">
      <alignment vertical="center"/>
    </xf>
    <xf numFmtId="0" fontId="12" fillId="0" borderId="0">
      <alignment vertical="center"/>
    </xf>
    <xf numFmtId="0" fontId="19" fillId="0" borderId="0">
      <alignment vertical="center"/>
    </xf>
    <xf numFmtId="0" fontId="12" fillId="0" borderId="0"/>
    <xf numFmtId="0" fontId="10" fillId="0" borderId="0">
      <alignment vertical="center"/>
    </xf>
  </cellStyleXfs>
  <cellXfs count="199">
    <xf numFmtId="0" fontId="0" fillId="0" borderId="0" xfId="0">
      <alignment vertical="center"/>
    </xf>
    <xf numFmtId="49" fontId="0" fillId="0" borderId="1" xfId="0" applyNumberFormat="1" applyBorder="1">
      <alignment vertical="center"/>
    </xf>
    <xf numFmtId="0" fontId="0" fillId="9" borderId="0" xfId="0" applyFill="1">
      <alignment vertical="center"/>
    </xf>
    <xf numFmtId="0" fontId="18" fillId="9" borderId="1" xfId="0" applyFont="1" applyFill="1" applyBorder="1">
      <alignment vertical="center"/>
    </xf>
    <xf numFmtId="0" fontId="0" fillId="9" borderId="1" xfId="0" applyFill="1" applyBorder="1">
      <alignment vertical="center"/>
    </xf>
    <xf numFmtId="0" fontId="0" fillId="0" borderId="1" xfId="0" applyBorder="1">
      <alignment vertical="center"/>
    </xf>
    <xf numFmtId="0" fontId="11" fillId="0" borderId="1" xfId="0" applyFont="1" applyBorder="1" applyAlignment="1">
      <alignment vertical="center" wrapText="1"/>
    </xf>
    <xf numFmtId="0" fontId="0" fillId="10" borderId="1" xfId="0" applyFill="1" applyBorder="1">
      <alignment vertical="center"/>
    </xf>
    <xf numFmtId="0" fontId="0" fillId="0" borderId="1" xfId="0" quotePrefix="1" applyBorder="1">
      <alignment vertical="center"/>
    </xf>
    <xf numFmtId="0" fontId="14" fillId="0" borderId="1" xfId="0" applyFont="1" applyBorder="1" applyAlignment="1">
      <alignment vertical="center" wrapText="1"/>
    </xf>
    <xf numFmtId="0" fontId="19" fillId="0" borderId="0" xfId="0" applyFont="1">
      <alignment vertical="center"/>
    </xf>
    <xf numFmtId="178" fontId="0" fillId="0" borderId="0" xfId="0" applyNumberFormat="1">
      <alignment vertical="center"/>
    </xf>
    <xf numFmtId="49" fontId="21" fillId="0" borderId="0" xfId="1" applyNumberFormat="1" applyFont="1">
      <alignment vertical="center"/>
    </xf>
    <xf numFmtId="49" fontId="22" fillId="0" borderId="0" xfId="1" applyNumberFormat="1" applyFont="1">
      <alignment vertical="center"/>
    </xf>
    <xf numFmtId="14" fontId="22" fillId="0" borderId="0" xfId="0" applyNumberFormat="1" applyFont="1" applyAlignment="1">
      <alignment horizontal="left" vertical="center"/>
    </xf>
    <xf numFmtId="176" fontId="23" fillId="0" borderId="0" xfId="1" applyNumberFormat="1" applyFont="1">
      <alignment vertical="center"/>
    </xf>
    <xf numFmtId="49" fontId="23" fillId="0" borderId="0" xfId="1" applyNumberFormat="1" applyFont="1">
      <alignment vertical="center"/>
    </xf>
    <xf numFmtId="0" fontId="24" fillId="0" borderId="0" xfId="0" applyFont="1">
      <alignment vertical="center"/>
    </xf>
    <xf numFmtId="0" fontId="23" fillId="0" borderId="0" xfId="1" applyFont="1">
      <alignment vertical="center"/>
    </xf>
    <xf numFmtId="0" fontId="27" fillId="0" borderId="0" xfId="0" applyFont="1" applyAlignment="1">
      <alignment horizontal="left" vertical="center"/>
    </xf>
    <xf numFmtId="49" fontId="28" fillId="0" borderId="0" xfId="1" applyNumberFormat="1" applyFont="1" applyAlignment="1">
      <alignment horizontal="left" vertical="center"/>
    </xf>
    <xf numFmtId="49" fontId="27" fillId="0" borderId="0" xfId="1" applyNumberFormat="1" applyFont="1" applyAlignment="1">
      <alignment horizontal="left" vertical="center"/>
    </xf>
    <xf numFmtId="49" fontId="24" fillId="2" borderId="3" xfId="1" applyNumberFormat="1" applyFont="1" applyFill="1" applyBorder="1" applyAlignment="1">
      <alignment horizontal="left" vertical="center"/>
    </xf>
    <xf numFmtId="0" fontId="24" fillId="2" borderId="3" xfId="0" applyFont="1" applyFill="1" applyBorder="1" applyAlignment="1">
      <alignment vertical="center" wrapText="1"/>
    </xf>
    <xf numFmtId="49" fontId="30" fillId="6" borderId="5" xfId="1" applyNumberFormat="1" applyFont="1" applyFill="1" applyBorder="1" applyAlignment="1">
      <alignment horizontal="left" vertical="center"/>
    </xf>
    <xf numFmtId="49" fontId="31" fillId="5" borderId="4" xfId="1" applyNumberFormat="1" applyFont="1" applyFill="1" applyBorder="1" applyAlignment="1">
      <alignment horizontal="left" vertical="center"/>
    </xf>
    <xf numFmtId="49" fontId="30" fillId="4" borderId="8" xfId="1" applyNumberFormat="1" applyFont="1" applyFill="1" applyBorder="1" applyAlignment="1">
      <alignment horizontal="left" vertical="center" wrapText="1"/>
    </xf>
    <xf numFmtId="49" fontId="31" fillId="2" borderId="3" xfId="1" applyNumberFormat="1" applyFont="1" applyFill="1" applyBorder="1" applyAlignment="1">
      <alignment horizontal="left" vertical="center" wrapText="1"/>
    </xf>
    <xf numFmtId="49" fontId="29" fillId="2" borderId="3" xfId="1" applyNumberFormat="1" applyFont="1" applyFill="1" applyBorder="1" applyAlignment="1">
      <alignment horizontal="left" vertical="center" wrapText="1"/>
    </xf>
    <xf numFmtId="49" fontId="31" fillId="2" borderId="6" xfId="1" applyNumberFormat="1" applyFont="1" applyFill="1" applyBorder="1" applyAlignment="1">
      <alignment horizontal="left" vertical="center"/>
    </xf>
    <xf numFmtId="49" fontId="31" fillId="5" borderId="16" xfId="1" applyNumberFormat="1" applyFont="1" applyFill="1" applyBorder="1" applyAlignment="1">
      <alignment horizontal="left" vertical="center"/>
    </xf>
    <xf numFmtId="49" fontId="30" fillId="4" borderId="17" xfId="1" applyNumberFormat="1" applyFont="1" applyFill="1" applyBorder="1" applyAlignment="1">
      <alignment horizontal="left" vertical="center"/>
    </xf>
    <xf numFmtId="20" fontId="29" fillId="0" borderId="14" xfId="0" applyNumberFormat="1" applyFont="1" applyBorder="1" applyAlignment="1">
      <alignment vertical="center" wrapText="1"/>
    </xf>
    <xf numFmtId="0" fontId="31" fillId="11" borderId="14" xfId="0" applyFont="1" applyFill="1" applyBorder="1" applyAlignment="1">
      <alignment horizontal="left" vertical="center" wrapText="1"/>
    </xf>
    <xf numFmtId="41" fontId="29" fillId="0" borderId="14" xfId="1" applyNumberFormat="1" applyFont="1" applyBorder="1">
      <alignment vertical="center"/>
    </xf>
    <xf numFmtId="49" fontId="29" fillId="0" borderId="14" xfId="1" applyNumberFormat="1" applyFont="1" applyBorder="1" applyAlignment="1">
      <alignment vertical="center" wrapText="1"/>
    </xf>
    <xf numFmtId="0" fontId="23" fillId="0" borderId="0" xfId="0" applyFont="1">
      <alignment vertical="center"/>
    </xf>
    <xf numFmtId="49" fontId="29" fillId="0" borderId="15" xfId="1" applyNumberFormat="1" applyFont="1" applyBorder="1">
      <alignment vertical="center"/>
    </xf>
    <xf numFmtId="41" fontId="29" fillId="0" borderId="15" xfId="1" applyNumberFormat="1" applyFont="1" applyBorder="1">
      <alignment vertical="center"/>
    </xf>
    <xf numFmtId="49" fontId="34" fillId="0" borderId="15" xfId="1" applyNumberFormat="1" applyFont="1" applyBorder="1">
      <alignment vertical="center"/>
    </xf>
    <xf numFmtId="49" fontId="35" fillId="0" borderId="14" xfId="1" applyNumberFormat="1" applyFont="1" applyBorder="1" applyAlignment="1">
      <alignment vertical="center" wrapText="1"/>
    </xf>
    <xf numFmtId="49" fontId="35" fillId="0" borderId="15" xfId="1" applyNumberFormat="1" applyFont="1" applyBorder="1" applyAlignment="1">
      <alignment vertical="center" wrapText="1"/>
    </xf>
    <xf numFmtId="49" fontId="29" fillId="0" borderId="15" xfId="1" applyNumberFormat="1" applyFont="1" applyBorder="1" applyAlignment="1">
      <alignment vertical="center" wrapText="1"/>
    </xf>
    <xf numFmtId="0" fontId="10" fillId="0" borderId="0" xfId="4">
      <alignment vertical="center"/>
    </xf>
    <xf numFmtId="0" fontId="36" fillId="0" borderId="0" xfId="1" applyFont="1">
      <alignment vertical="center"/>
    </xf>
    <xf numFmtId="0" fontId="29" fillId="0" borderId="27" xfId="0" applyFont="1" applyBorder="1" applyAlignment="1">
      <alignment vertical="center" wrapText="1"/>
    </xf>
    <xf numFmtId="0" fontId="28" fillId="0" borderId="24" xfId="1" applyFont="1" applyBorder="1">
      <alignment vertical="center"/>
    </xf>
    <xf numFmtId="49" fontId="28" fillId="0" borderId="25" xfId="1" applyNumberFormat="1" applyFont="1" applyBorder="1">
      <alignment vertical="center"/>
    </xf>
    <xf numFmtId="0" fontId="27" fillId="0" borderId="0" xfId="0" applyFont="1">
      <alignment vertical="center"/>
    </xf>
    <xf numFmtId="49" fontId="28" fillId="0" borderId="0" xfId="1" applyNumberFormat="1" applyFont="1">
      <alignment vertical="center"/>
    </xf>
    <xf numFmtId="0" fontId="28" fillId="0" borderId="0" xfId="1" applyFont="1">
      <alignment vertical="center"/>
    </xf>
    <xf numFmtId="49" fontId="24" fillId="2" borderId="3" xfId="1" applyNumberFormat="1" applyFont="1" applyFill="1" applyBorder="1" applyAlignment="1">
      <alignment horizontal="left" vertical="center" wrapText="1"/>
    </xf>
    <xf numFmtId="0" fontId="37" fillId="0" borderId="0" xfId="1" applyFont="1">
      <alignment vertical="center"/>
    </xf>
    <xf numFmtId="0" fontId="30" fillId="0" borderId="0" xfId="0" applyFont="1">
      <alignment vertical="center"/>
    </xf>
    <xf numFmtId="0" fontId="25" fillId="2" borderId="30" xfId="0" applyFont="1" applyFill="1" applyBorder="1" applyAlignment="1">
      <alignment horizontal="right" vertical="center"/>
    </xf>
    <xf numFmtId="0" fontId="25" fillId="2" borderId="31" xfId="0" applyFont="1" applyFill="1" applyBorder="1" applyAlignment="1">
      <alignment horizontal="right" vertical="center"/>
    </xf>
    <xf numFmtId="0" fontId="25" fillId="2" borderId="32" xfId="0" applyFont="1" applyFill="1" applyBorder="1" applyAlignment="1">
      <alignment horizontal="right" vertical="center"/>
    </xf>
    <xf numFmtId="0" fontId="25" fillId="2" borderId="33" xfId="0" applyFont="1" applyFill="1" applyBorder="1" applyAlignment="1">
      <alignment horizontal="right" vertical="center"/>
    </xf>
    <xf numFmtId="0" fontId="25" fillId="2" borderId="3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2" xfId="0" applyFont="1" applyFill="1" applyBorder="1" applyAlignment="1">
      <alignment horizontal="right" vertical="center" wrapText="1"/>
    </xf>
    <xf numFmtId="0" fontId="31" fillId="7" borderId="50" xfId="1" applyFont="1" applyFill="1" applyBorder="1" applyAlignment="1">
      <alignment horizontal="left" vertical="center"/>
    </xf>
    <xf numFmtId="0" fontId="31" fillId="7" borderId="51" xfId="1" applyFont="1" applyFill="1" applyBorder="1" applyAlignment="1">
      <alignment horizontal="left" vertical="center"/>
    </xf>
    <xf numFmtId="49" fontId="31" fillId="2" borderId="12" xfId="1" applyNumberFormat="1" applyFont="1" applyFill="1" applyBorder="1" applyAlignment="1">
      <alignment horizontal="left" vertical="center"/>
    </xf>
    <xf numFmtId="49" fontId="31" fillId="2" borderId="12"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0" fontId="25" fillId="2" borderId="12" xfId="0" applyFont="1" applyFill="1" applyBorder="1" applyAlignment="1">
      <alignment vertical="center" wrapText="1"/>
    </xf>
    <xf numFmtId="49" fontId="30" fillId="6" borderId="53" xfId="1" applyNumberFormat="1" applyFont="1" applyFill="1" applyBorder="1" applyAlignment="1">
      <alignment horizontal="left" vertical="center"/>
    </xf>
    <xf numFmtId="177" fontId="29" fillId="0" borderId="54" xfId="0" applyNumberFormat="1" applyFont="1" applyBorder="1">
      <alignment vertical="center"/>
    </xf>
    <xf numFmtId="20" fontId="29" fillId="0" borderId="55" xfId="0" applyNumberFormat="1" applyFont="1" applyBorder="1" applyAlignment="1">
      <alignment vertical="center" wrapText="1"/>
    </xf>
    <xf numFmtId="0" fontId="31" fillId="11" borderId="55" xfId="0" applyFont="1" applyFill="1" applyBorder="1" applyAlignment="1">
      <alignment horizontal="left" vertical="center" wrapText="1"/>
    </xf>
    <xf numFmtId="177" fontId="29" fillId="0" borderId="57" xfId="0" applyNumberFormat="1" applyFont="1" applyBorder="1">
      <alignment vertical="center"/>
    </xf>
    <xf numFmtId="177" fontId="29" fillId="0" borderId="59" xfId="0" applyNumberFormat="1" applyFont="1" applyBorder="1">
      <alignment vertical="center"/>
    </xf>
    <xf numFmtId="20" fontId="29" fillId="0" borderId="60" xfId="0" applyNumberFormat="1" applyFont="1" applyBorder="1" applyAlignment="1">
      <alignment vertical="center" wrapText="1"/>
    </xf>
    <xf numFmtId="0" fontId="31" fillId="11" borderId="60" xfId="0" applyFont="1" applyFill="1" applyBorder="1" applyAlignment="1">
      <alignment horizontal="left" vertical="center" wrapText="1"/>
    </xf>
    <xf numFmtId="0" fontId="33" fillId="3" borderId="62" xfId="0" applyFont="1" applyFill="1" applyBorder="1" applyAlignment="1">
      <alignment horizontal="center" vertical="center" wrapText="1"/>
    </xf>
    <xf numFmtId="49" fontId="16" fillId="2" borderId="63" xfId="1" applyNumberFormat="1" applyFont="1" applyFill="1" applyBorder="1" applyAlignment="1">
      <alignment horizontal="left" vertical="center" wrapText="1"/>
    </xf>
    <xf numFmtId="0" fontId="15" fillId="2" borderId="12" xfId="0" applyFont="1" applyFill="1" applyBorder="1" applyAlignment="1">
      <alignment horizontal="left" vertical="center" wrapText="1"/>
    </xf>
    <xf numFmtId="49" fontId="32" fillId="2" borderId="12" xfId="1" applyNumberFormat="1" applyFont="1" applyFill="1" applyBorder="1" applyAlignment="1">
      <alignment horizontal="left" vertical="center"/>
    </xf>
    <xf numFmtId="0" fontId="29" fillId="0" borderId="54" xfId="0" applyFont="1" applyBorder="1" applyAlignment="1">
      <alignment vertical="center" wrapText="1"/>
    </xf>
    <xf numFmtId="0" fontId="29" fillId="0" borderId="64" xfId="0" applyFont="1" applyBorder="1" applyAlignment="1">
      <alignment vertical="center" wrapText="1"/>
    </xf>
    <xf numFmtId="41" fontId="29" fillId="0" borderId="55" xfId="1" applyNumberFormat="1" applyFont="1" applyBorder="1">
      <alignment vertical="center"/>
    </xf>
    <xf numFmtId="49" fontId="29" fillId="0" borderId="55" xfId="1" applyNumberFormat="1" applyFont="1" applyBorder="1" applyAlignment="1">
      <alignment vertical="center" wrapText="1"/>
    </xf>
    <xf numFmtId="49" fontId="26" fillId="0" borderId="56" xfId="1" applyNumberFormat="1" applyFont="1" applyBorder="1" applyAlignment="1">
      <alignment vertical="center" wrapText="1"/>
    </xf>
    <xf numFmtId="0" fontId="29" fillId="0" borderId="65" xfId="0" applyFont="1" applyBorder="1" applyAlignment="1">
      <alignment vertical="center" wrapText="1"/>
    </xf>
    <xf numFmtId="49" fontId="26" fillId="0" borderId="66" xfId="1" applyNumberFormat="1" applyFont="1" applyBorder="1" applyAlignment="1">
      <alignment vertical="center" wrapText="1"/>
    </xf>
    <xf numFmtId="49" fontId="26" fillId="0" borderId="58" xfId="1" applyNumberFormat="1" applyFont="1" applyBorder="1" applyAlignment="1">
      <alignment vertical="center" wrapText="1"/>
    </xf>
    <xf numFmtId="0" fontId="29" fillId="0" borderId="68" xfId="0" applyFont="1" applyBorder="1" applyAlignment="1">
      <alignment vertical="center" wrapText="1"/>
    </xf>
    <xf numFmtId="0" fontId="29" fillId="0" borderId="69" xfId="0" applyFont="1" applyBorder="1" applyAlignment="1">
      <alignment vertical="center" wrapText="1"/>
    </xf>
    <xf numFmtId="49" fontId="29" fillId="0" borderId="70" xfId="1" applyNumberFormat="1" applyFont="1" applyBorder="1">
      <alignment vertical="center"/>
    </xf>
    <xf numFmtId="41" fontId="29" fillId="0" borderId="70" xfId="1" applyNumberFormat="1" applyFont="1" applyBorder="1">
      <alignment vertical="center"/>
    </xf>
    <xf numFmtId="49" fontId="29" fillId="0" borderId="70" xfId="1" applyNumberFormat="1" applyFont="1" applyBorder="1" applyAlignment="1">
      <alignment vertical="center" wrapText="1"/>
    </xf>
    <xf numFmtId="49" fontId="26" fillId="0" borderId="71" xfId="1" applyNumberFormat="1" applyFont="1" applyBorder="1" applyAlignment="1">
      <alignment vertical="center" wrapText="1"/>
    </xf>
    <xf numFmtId="49" fontId="16" fillId="2" borderId="12" xfId="1" applyNumberFormat="1" applyFont="1" applyFill="1" applyBorder="1" applyAlignment="1">
      <alignment horizontal="center" vertical="center" wrapText="1"/>
    </xf>
    <xf numFmtId="0" fontId="16" fillId="2" borderId="72" xfId="0" applyFont="1" applyFill="1" applyBorder="1" applyAlignment="1">
      <alignment vertical="center" wrapText="1"/>
    </xf>
    <xf numFmtId="0" fontId="9" fillId="0" borderId="0" xfId="4" applyFont="1">
      <alignment vertical="center"/>
    </xf>
    <xf numFmtId="0" fontId="10" fillId="0" borderId="73" xfId="4" applyBorder="1">
      <alignment vertical="center"/>
    </xf>
    <xf numFmtId="0" fontId="0" fillId="0" borderId="74" xfId="0" applyBorder="1">
      <alignment vertical="center"/>
    </xf>
    <xf numFmtId="0" fontId="10" fillId="0" borderId="75" xfId="4" applyBorder="1">
      <alignment vertical="center"/>
    </xf>
    <xf numFmtId="0" fontId="0" fillId="0" borderId="53" xfId="0" applyBorder="1">
      <alignment vertical="center"/>
    </xf>
    <xf numFmtId="0" fontId="10" fillId="0" borderId="28" xfId="4" applyBorder="1">
      <alignment vertical="center"/>
    </xf>
    <xf numFmtId="0" fontId="0" fillId="0" borderId="29" xfId="0" applyBorder="1">
      <alignment vertical="center"/>
    </xf>
    <xf numFmtId="0" fontId="0" fillId="0" borderId="73" xfId="0" applyBorder="1">
      <alignment vertical="center"/>
    </xf>
    <xf numFmtId="0" fontId="0" fillId="0" borderId="75" xfId="0" applyBorder="1">
      <alignment vertical="center"/>
    </xf>
    <xf numFmtId="0" fontId="0" fillId="0" borderId="28" xfId="0" applyBorder="1">
      <alignment vertical="center"/>
    </xf>
    <xf numFmtId="0" fontId="10" fillId="0" borderId="74" xfId="4" applyBorder="1">
      <alignment vertical="center"/>
    </xf>
    <xf numFmtId="0" fontId="10" fillId="0" borderId="53" xfId="4" applyBorder="1">
      <alignment vertical="center"/>
    </xf>
    <xf numFmtId="0" fontId="10" fillId="0" borderId="29" xfId="4" applyBorder="1">
      <alignment vertical="center"/>
    </xf>
    <xf numFmtId="0" fontId="9" fillId="0" borderId="73" xfId="4" applyFont="1" applyBorder="1">
      <alignment vertical="center"/>
    </xf>
    <xf numFmtId="0" fontId="9" fillId="0" borderId="75" xfId="4" applyFont="1" applyBorder="1">
      <alignment vertical="center"/>
    </xf>
    <xf numFmtId="0" fontId="9" fillId="0" borderId="28" xfId="4" applyFont="1" applyBorder="1">
      <alignment vertical="center"/>
    </xf>
    <xf numFmtId="0" fontId="27" fillId="0" borderId="0" xfId="0" applyFont="1" applyAlignment="1">
      <alignment horizontal="center" vertical="center"/>
    </xf>
    <xf numFmtId="0" fontId="8" fillId="0" borderId="0" xfId="4" applyFont="1">
      <alignment vertical="center"/>
    </xf>
    <xf numFmtId="3" fontId="8" fillId="0" borderId="0" xfId="4" applyNumberFormat="1" applyFont="1">
      <alignment vertical="center"/>
    </xf>
    <xf numFmtId="0" fontId="8" fillId="0" borderId="75" xfId="4" applyFont="1" applyBorder="1">
      <alignment vertical="center"/>
    </xf>
    <xf numFmtId="0" fontId="8" fillId="0" borderId="73" xfId="4" applyFont="1" applyBorder="1">
      <alignment vertical="center"/>
    </xf>
    <xf numFmtId="0" fontId="8" fillId="0" borderId="28" xfId="4" applyFont="1" applyBorder="1">
      <alignment vertical="center"/>
    </xf>
    <xf numFmtId="0" fontId="7" fillId="0" borderId="0" xfId="4" applyFont="1">
      <alignment vertical="center"/>
    </xf>
    <xf numFmtId="0" fontId="7" fillId="0" borderId="73" xfId="4" applyFont="1" applyBorder="1">
      <alignment vertical="center"/>
    </xf>
    <xf numFmtId="0" fontId="7" fillId="0" borderId="75" xfId="4" applyFont="1" applyBorder="1">
      <alignment vertical="center"/>
    </xf>
    <xf numFmtId="0" fontId="7" fillId="0" borderId="28" xfId="4" applyFont="1" applyBorder="1">
      <alignment vertical="center"/>
    </xf>
    <xf numFmtId="0" fontId="7" fillId="0" borderId="77" xfId="4" applyFont="1" applyBorder="1">
      <alignment vertical="center"/>
    </xf>
    <xf numFmtId="0" fontId="0" fillId="0" borderId="78" xfId="0" applyBorder="1">
      <alignment vertical="center"/>
    </xf>
    <xf numFmtId="0" fontId="10" fillId="0" borderId="79" xfId="4" applyBorder="1">
      <alignment vertical="center"/>
    </xf>
    <xf numFmtId="0" fontId="0" fillId="0" borderId="79" xfId="0" applyBorder="1">
      <alignment vertical="center"/>
    </xf>
    <xf numFmtId="0" fontId="10" fillId="0" borderId="80" xfId="4" applyBorder="1">
      <alignment vertical="center"/>
    </xf>
    <xf numFmtId="0" fontId="0" fillId="0" borderId="80" xfId="0" applyBorder="1">
      <alignment vertical="center"/>
    </xf>
    <xf numFmtId="177" fontId="29" fillId="0" borderId="55" xfId="1" applyNumberFormat="1" applyFont="1" applyBorder="1">
      <alignment vertical="center"/>
    </xf>
    <xf numFmtId="49" fontId="29" fillId="0" borderId="55" xfId="1" applyNumberFormat="1" applyFont="1" applyBorder="1">
      <alignment vertical="center"/>
    </xf>
    <xf numFmtId="49" fontId="31" fillId="0" borderId="55" xfId="1" applyNumberFormat="1" applyFont="1" applyBorder="1">
      <alignment vertical="center"/>
    </xf>
    <xf numFmtId="14" fontId="31" fillId="0" borderId="55" xfId="1" applyNumberFormat="1" applyFont="1" applyBorder="1">
      <alignment vertical="center"/>
    </xf>
    <xf numFmtId="49" fontId="31" fillId="0" borderId="56" xfId="1" applyNumberFormat="1" applyFont="1" applyBorder="1" applyAlignment="1">
      <alignment horizontal="right" vertical="center"/>
    </xf>
    <xf numFmtId="0" fontId="31" fillId="5" borderId="52" xfId="1" applyFont="1" applyFill="1" applyBorder="1">
      <alignment vertical="center"/>
    </xf>
    <xf numFmtId="0" fontId="25" fillId="0" borderId="55" xfId="0" applyFont="1" applyBorder="1">
      <alignment vertical="center"/>
    </xf>
    <xf numFmtId="177" fontId="29" fillId="0" borderId="14" xfId="1" applyNumberFormat="1" applyFont="1" applyBorder="1">
      <alignment vertical="center"/>
    </xf>
    <xf numFmtId="49" fontId="29" fillId="0" borderId="14" xfId="1" applyNumberFormat="1" applyFont="1" applyBorder="1">
      <alignment vertical="center"/>
    </xf>
    <xf numFmtId="49" fontId="31" fillId="0" borderId="14" xfId="1" applyNumberFormat="1" applyFont="1" applyBorder="1">
      <alignment vertical="center"/>
    </xf>
    <xf numFmtId="14" fontId="31" fillId="0" borderId="14" xfId="1" applyNumberFormat="1" applyFont="1" applyBorder="1">
      <alignment vertical="center"/>
    </xf>
    <xf numFmtId="49" fontId="31" fillId="0" borderId="58" xfId="1" applyNumberFormat="1" applyFont="1" applyBorder="1" applyAlignment="1">
      <alignment horizontal="right" vertical="center"/>
    </xf>
    <xf numFmtId="0" fontId="25" fillId="0" borderId="14" xfId="0" applyFont="1" applyBorder="1">
      <alignment vertical="center"/>
    </xf>
    <xf numFmtId="0" fontId="25" fillId="0" borderId="15" xfId="0" applyFont="1" applyBorder="1">
      <alignment vertical="center"/>
    </xf>
    <xf numFmtId="0" fontId="25" fillId="0" borderId="67" xfId="0" applyFont="1" applyBorder="1">
      <alignment vertical="center"/>
    </xf>
    <xf numFmtId="0" fontId="25" fillId="0" borderId="0" xfId="0" applyFont="1">
      <alignment vertical="center"/>
    </xf>
    <xf numFmtId="177" fontId="29" fillId="0" borderId="60" xfId="1" applyNumberFormat="1" applyFont="1" applyBorder="1">
      <alignment vertical="center"/>
    </xf>
    <xf numFmtId="49" fontId="29" fillId="0" borderId="60" xfId="1" applyNumberFormat="1" applyFont="1" applyBorder="1">
      <alignment vertical="center"/>
    </xf>
    <xf numFmtId="49" fontId="31" fillId="0" borderId="60" xfId="1" applyNumberFormat="1" applyFont="1" applyBorder="1">
      <alignment vertical="center"/>
    </xf>
    <xf numFmtId="14" fontId="31" fillId="0" borderId="60" xfId="1" applyNumberFormat="1" applyFont="1" applyBorder="1">
      <alignment vertical="center"/>
    </xf>
    <xf numFmtId="49" fontId="31" fillId="0" borderId="61" xfId="1" applyNumberFormat="1" applyFont="1" applyBorder="1" applyAlignment="1">
      <alignment horizontal="right" vertical="center"/>
    </xf>
    <xf numFmtId="0" fontId="6" fillId="0" borderId="75" xfId="4" applyFont="1" applyBorder="1">
      <alignment vertical="center"/>
    </xf>
    <xf numFmtId="0" fontId="6" fillId="0" borderId="28" xfId="4" applyFont="1" applyBorder="1">
      <alignment vertical="center"/>
    </xf>
    <xf numFmtId="56" fontId="29" fillId="0" borderId="14" xfId="0" applyNumberFormat="1" applyFont="1" applyBorder="1" applyAlignment="1">
      <alignment vertical="center" wrapText="1"/>
    </xf>
    <xf numFmtId="49" fontId="5" fillId="0" borderId="0" xfId="4" applyNumberFormat="1" applyFont="1">
      <alignment vertical="center"/>
    </xf>
    <xf numFmtId="0" fontId="4" fillId="0" borderId="53" xfId="4" applyFont="1" applyBorder="1">
      <alignment vertical="center"/>
    </xf>
    <xf numFmtId="0" fontId="4" fillId="0" borderId="0" xfId="4" applyFont="1">
      <alignment vertical="center"/>
    </xf>
    <xf numFmtId="0" fontId="3" fillId="0" borderId="53" xfId="4" applyFont="1" applyBorder="1">
      <alignment vertical="center"/>
    </xf>
    <xf numFmtId="0" fontId="2" fillId="0" borderId="53" xfId="4" applyFont="1" applyBorder="1">
      <alignment vertical="center"/>
    </xf>
    <xf numFmtId="0" fontId="2" fillId="0" borderId="29" xfId="4" applyFont="1" applyBorder="1">
      <alignment vertical="center"/>
    </xf>
    <xf numFmtId="49" fontId="29" fillId="0" borderId="15" xfId="1" applyNumberFormat="1" applyFont="1" applyBorder="1" applyAlignment="1">
      <alignment horizontal="right" vertical="center"/>
    </xf>
    <xf numFmtId="0" fontId="26" fillId="8" borderId="36" xfId="0" applyFont="1" applyFill="1" applyBorder="1" applyAlignment="1">
      <alignment horizontal="left" vertical="center" wrapText="1"/>
    </xf>
    <xf numFmtId="0" fontId="26" fillId="8" borderId="37" xfId="0" applyFont="1" applyFill="1" applyBorder="1" applyAlignment="1">
      <alignment horizontal="left" vertical="center" wrapText="1"/>
    </xf>
    <xf numFmtId="0" fontId="26" fillId="8" borderId="38" xfId="0" applyFont="1" applyFill="1" applyBorder="1" applyAlignment="1">
      <alignment horizontal="left" vertical="center" wrapText="1"/>
    </xf>
    <xf numFmtId="0" fontId="25" fillId="8" borderId="39" xfId="0" applyFont="1" applyFill="1" applyBorder="1" applyAlignment="1">
      <alignment horizontal="left" vertical="center" wrapText="1"/>
    </xf>
    <xf numFmtId="0" fontId="25" fillId="8" borderId="20" xfId="0" applyFont="1" applyFill="1" applyBorder="1" applyAlignment="1">
      <alignment horizontal="left" vertical="center" wrapText="1"/>
    </xf>
    <xf numFmtId="0" fontId="25" fillId="8" borderId="40" xfId="0" applyFont="1" applyFill="1" applyBorder="1" applyAlignment="1">
      <alignment horizontal="left" vertical="center" wrapText="1"/>
    </xf>
    <xf numFmtId="0" fontId="27" fillId="0" borderId="26" xfId="0" applyFont="1" applyBorder="1" applyAlignment="1">
      <alignment horizontal="center" vertical="center"/>
    </xf>
    <xf numFmtId="0" fontId="27" fillId="0" borderId="21"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5" fillId="8" borderId="41" xfId="0" applyFont="1" applyFill="1" applyBorder="1" applyAlignment="1">
      <alignment horizontal="left" vertical="center" wrapText="1"/>
    </xf>
    <xf numFmtId="0" fontId="25" fillId="8" borderId="19" xfId="0" applyFont="1" applyFill="1" applyBorder="1" applyAlignment="1">
      <alignment horizontal="left" vertical="center" wrapText="1"/>
    </xf>
    <xf numFmtId="0" fontId="25" fillId="8" borderId="42" xfId="0" applyFont="1" applyFill="1" applyBorder="1" applyAlignment="1">
      <alignment horizontal="left" vertical="center" wrapText="1"/>
    </xf>
    <xf numFmtId="49" fontId="29" fillId="8" borderId="47" xfId="0" quotePrefix="1" applyNumberFormat="1" applyFont="1" applyFill="1" applyBorder="1" applyAlignment="1">
      <alignment horizontal="left" vertical="center"/>
    </xf>
    <xf numFmtId="49" fontId="29" fillId="8" borderId="48" xfId="0" quotePrefix="1" applyNumberFormat="1" applyFont="1" applyFill="1" applyBorder="1" applyAlignment="1">
      <alignment horizontal="left" vertical="center"/>
    </xf>
    <xf numFmtId="49" fontId="29" fillId="8" borderId="49" xfId="0" quotePrefix="1" applyNumberFormat="1" applyFont="1" applyFill="1" applyBorder="1" applyAlignment="1">
      <alignment horizontal="left" vertical="center"/>
    </xf>
    <xf numFmtId="49" fontId="24" fillId="2" borderId="76" xfId="1" applyNumberFormat="1" applyFont="1" applyFill="1" applyBorder="1" applyAlignment="1">
      <alignment horizontal="center" vertical="center" wrapText="1"/>
    </xf>
    <xf numFmtId="49" fontId="24" fillId="2" borderId="7" xfId="1" applyNumberFormat="1" applyFont="1" applyFill="1" applyBorder="1" applyAlignment="1">
      <alignment horizontal="center" vertical="center"/>
    </xf>
    <xf numFmtId="0" fontId="27" fillId="0" borderId="10" xfId="0" applyFont="1" applyBorder="1" applyAlignment="1">
      <alignment horizontal="center" vertical="center" wrapText="1"/>
    </xf>
    <xf numFmtId="0" fontId="29" fillId="12" borderId="30" xfId="0" quotePrefix="1" applyFont="1" applyFill="1" applyBorder="1" applyAlignment="1">
      <alignment horizontal="left" vertical="center"/>
    </xf>
    <xf numFmtId="0" fontId="29" fillId="12" borderId="13" xfId="0" quotePrefix="1" applyFont="1" applyFill="1" applyBorder="1" applyAlignment="1">
      <alignment horizontal="left" vertical="center"/>
    </xf>
    <xf numFmtId="0" fontId="29" fillId="12" borderId="35" xfId="0" quotePrefix="1" applyFont="1" applyFill="1" applyBorder="1" applyAlignment="1">
      <alignment horizontal="left" vertical="center"/>
    </xf>
    <xf numFmtId="0" fontId="27" fillId="3" borderId="9" xfId="0" applyFont="1" applyFill="1" applyBorder="1" applyAlignment="1">
      <alignment horizontal="left" vertical="center"/>
    </xf>
    <xf numFmtId="0" fontId="27" fillId="3" borderId="10" xfId="0" applyFont="1" applyFill="1" applyBorder="1" applyAlignment="1">
      <alignment horizontal="left" vertical="center"/>
    </xf>
    <xf numFmtId="0" fontId="27" fillId="3" borderId="11" xfId="0" applyFont="1" applyFill="1" applyBorder="1" applyAlignment="1">
      <alignment horizontal="left" vertical="center"/>
    </xf>
    <xf numFmtId="0" fontId="27"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29" fillId="8" borderId="41"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44" xfId="0" applyFont="1" applyFill="1" applyBorder="1" applyAlignment="1">
      <alignment horizontal="left" vertical="center" wrapText="1"/>
    </xf>
    <xf numFmtId="0" fontId="29" fillId="8" borderId="39" xfId="0" applyFont="1" applyFill="1" applyBorder="1" applyAlignment="1">
      <alignment horizontal="left" vertical="center" wrapText="1"/>
    </xf>
    <xf numFmtId="0" fontId="29" fillId="8" borderId="20"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25" fillId="8" borderId="45" xfId="0" applyFont="1" applyFill="1" applyBorder="1" applyAlignment="1">
      <alignment horizontal="left" vertical="center" wrapText="1"/>
    </xf>
    <xf numFmtId="0" fontId="25" fillId="8" borderId="13" xfId="0" applyFont="1" applyFill="1" applyBorder="1" applyAlignment="1">
      <alignment horizontal="left" vertical="center" wrapText="1"/>
    </xf>
    <xf numFmtId="0" fontId="25" fillId="8" borderId="46" xfId="0" applyFont="1" applyFill="1" applyBorder="1" applyAlignment="1">
      <alignment horizontal="left" vertical="center" wrapText="1"/>
    </xf>
    <xf numFmtId="0" fontId="27" fillId="0" borderId="22" xfId="0"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F95C17AD-37A7-44CC-9009-621678563F8B}"/>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5" tint="0.39994506668294322"/>
        </patternFill>
      </fill>
    </dxf>
    <dxf>
      <font>
        <color theme="1"/>
      </font>
    </dxf>
    <dxf>
      <font>
        <color theme="0"/>
      </font>
      <border>
        <left/>
        <right/>
        <top/>
        <bottom/>
        <vertical/>
        <horizontal/>
      </border>
    </dxf>
    <dxf>
      <font>
        <color theme="0"/>
      </font>
      <border>
        <left/>
        <right/>
        <top/>
        <bottom/>
        <vertical/>
        <horizontal/>
      </border>
    </dxf>
    <dxf>
      <font>
        <color theme="5" tint="-0.24994659260841701"/>
      </font>
    </dxf>
    <dxf>
      <font>
        <color theme="0"/>
      </font>
      <fill>
        <patternFill patternType="solid">
          <bgColor theme="0"/>
        </patternFill>
      </fill>
    </dxf>
    <dxf>
      <font>
        <color theme="0" tint="-0.14996795556505021"/>
      </font>
      <fill>
        <patternFill patternType="solid">
          <bgColor theme="0"/>
        </patternFill>
      </fill>
    </dxf>
    <dxf>
      <font>
        <color theme="0"/>
      </font>
      <fill>
        <patternFill patternType="solid">
          <bgColor theme="0"/>
        </patternFill>
      </fill>
    </dxf>
    <dxf>
      <font>
        <color theme="0" tint="-0.14996795556505021"/>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bakenshin001\&#20849;&#26377;&#12489;&#12461;&#12517;&#12513;&#12531;&#12488;\&#12452;&#12531;&#12501;&#12523;&#12456;&#12531;&#12470;&#20104;&#32004;&#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3&#32080;&#26524;&#35500;&#26126;&#20104;&#3200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1&#26376;&#24230;&#26989;&#21209;&#26085;&#225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SharedDocs\&#22806;&#21209;\hoke\&#35500;&#26126;&#20250;&#20104;&#32004;&#31807;\2015&#32080;&#26524;&#35500;&#26126;&#20104;&#32004;&#318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SharedDocs\&#22806;&#21209;\hoke\&#26469;&#38498;&#26989;&#21209;&#26085;&#22577;\10&#24180;&#24230;&#26989;&#21209;&#26085;&#22577;\&#26469;&#38498;&#26989;&#21209;&#26085;&#22577;\07&#24180;5&#26376;&#24230;&#26989;&#21209;&#26085;&#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09年7～月）"/>
      <sheetName val="インフルエンザ2009"/>
      <sheetName val="本数管理"/>
      <sheetName val="Sheet2"/>
      <sheetName val="インフルエンザ事業所名"/>
      <sheetName val="Sheet1"/>
      <sheetName val="Sheet3"/>
      <sheetName val="入力用（09年4～6月）"/>
    </sheetNames>
    <sheetDataSet>
      <sheetData sheetId="0" refreshError="1"/>
      <sheetData sheetId="1" refreshError="1"/>
      <sheetData sheetId="2" refreshError="1"/>
      <sheetData sheetId="3" refreshError="1"/>
      <sheetData sheetId="4" refreshError="1">
        <row r="1">
          <cell r="B1" t="str">
            <v>港区無料</v>
          </cell>
        </row>
        <row r="2">
          <cell r="B2" t="str">
            <v>個人</v>
          </cell>
        </row>
        <row r="3">
          <cell r="B3" t="str">
            <v>東京民医連</v>
          </cell>
        </row>
        <row r="4">
          <cell r="B4" t="str">
            <v>東京土建江東支部</v>
          </cell>
        </row>
        <row r="5">
          <cell r="B5" t="str">
            <v>地域資源循環</v>
          </cell>
        </row>
        <row r="6">
          <cell r="B6" t="str">
            <v>大田区</v>
          </cell>
        </row>
        <row r="7">
          <cell r="B7" t="str">
            <v>退職金機構</v>
          </cell>
        </row>
        <row r="8">
          <cell r="B8" t="str">
            <v>青木あすなろ建設株</v>
          </cell>
        </row>
        <row r="9">
          <cell r="B9" t="str">
            <v>芝病院健診センター</v>
          </cell>
        </row>
        <row r="10">
          <cell r="B10" t="str">
            <v>山崎産業㈱</v>
          </cell>
        </row>
        <row r="11">
          <cell r="B11" t="str">
            <v>訪問看護ｽﾃｰｼｮﾝしろかね</v>
          </cell>
        </row>
        <row r="12">
          <cell r="B12" t="str">
            <v>日本精神科病院協会</v>
          </cell>
        </row>
        <row r="13">
          <cell r="B13" t="str">
            <v>個人</v>
          </cell>
        </row>
        <row r="14">
          <cell r="B14" t="str">
            <v>株式会社テイジー・エム</v>
          </cell>
        </row>
        <row r="15">
          <cell r="B15" t="str">
            <v>株式会社　南新</v>
          </cell>
        </row>
        <row r="16">
          <cell r="B16" t="str">
            <v>ﾎｽﾋﾟﾀﾙｸﾘｰﾝｻﾎﾟｰﾄ</v>
          </cell>
        </row>
        <row r="17">
          <cell r="B17" t="str">
            <v>ベンフィールド　エレクトリックジャパン株式会社</v>
          </cell>
        </row>
        <row r="18">
          <cell r="B18" t="str">
            <v>ペスコ</v>
          </cell>
        </row>
        <row r="19">
          <cell r="B19" t="str">
            <v>ファミリーケア　芝</v>
          </cell>
        </row>
        <row r="20">
          <cell r="B20" t="str">
            <v>タワー投資顧問</v>
          </cell>
        </row>
        <row r="21">
          <cell r="B21" t="str">
            <v>セントラルソフトサービス</v>
          </cell>
        </row>
        <row r="22">
          <cell r="B22" t="str">
            <v>スキャヴェロジャパン</v>
          </cell>
        </row>
        <row r="23">
          <cell r="B23" t="str">
            <v>シュルンベルジェ（株）</v>
          </cell>
        </row>
        <row r="24">
          <cell r="B24" t="str">
            <v>シーズラボ</v>
          </cell>
        </row>
        <row r="25">
          <cell r="B25" t="str">
            <v>クロレラ工業</v>
          </cell>
        </row>
        <row r="26">
          <cell r="B26" t="str">
            <v>ｸﾞﾙｰﾌﾟﾎｰﾑみたて</v>
          </cell>
        </row>
        <row r="27">
          <cell r="B27" t="str">
            <v>グランドデザインズ</v>
          </cell>
        </row>
        <row r="28">
          <cell r="B28" t="str">
            <v>エヌエス環境株式会社</v>
          </cell>
        </row>
        <row r="29">
          <cell r="B29" t="str">
            <v>アンジェスエムジー</v>
          </cell>
        </row>
        <row r="30">
          <cell r="B30" t="str">
            <v>ＭＴＥＣ</v>
          </cell>
        </row>
        <row r="31">
          <cell r="B31" t="str">
            <v>GWA   あすなろ建設</v>
          </cell>
        </row>
        <row r="32">
          <cell r="B32" t="str">
            <v>(有)ｼﾞｪｯﾄｽｺｰﾌﾟ</v>
          </cell>
        </row>
        <row r="33">
          <cell r="B33" t="str">
            <v>(空白)</v>
          </cell>
        </row>
        <row r="34">
          <cell r="B34" t="str">
            <v>（株）ペスコ</v>
          </cell>
        </row>
        <row r="35">
          <cell r="B35" t="str">
            <v>職員</v>
          </cell>
        </row>
        <row r="36">
          <cell r="B36" t="str">
            <v>ビービーネット</v>
          </cell>
        </row>
        <row r="37">
          <cell r="B37" t="str">
            <v>（財）郵便貯金振興会</v>
          </cell>
        </row>
        <row r="38">
          <cell r="B38" t="str">
            <v>大島Ｄｒ</v>
          </cell>
        </row>
        <row r="39">
          <cell r="B39" t="str">
            <v>エムテック</v>
          </cell>
        </row>
        <row r="40">
          <cell r="B40" t="str">
            <v>インフラテック</v>
          </cell>
        </row>
        <row r="41">
          <cell r="B41" t="str">
            <v>JB接骨師会</v>
          </cell>
        </row>
        <row r="42">
          <cell r="B42" t="str">
            <v>エイコー</v>
          </cell>
        </row>
        <row r="43">
          <cell r="B43" t="str">
            <v>全国観光写真</v>
          </cell>
        </row>
        <row r="44">
          <cell r="B44" t="str">
            <v>松鶴建設</v>
          </cell>
        </row>
        <row r="45">
          <cell r="B45" t="str">
            <v>山形電機</v>
          </cell>
        </row>
        <row r="46">
          <cell r="B46" t="str">
            <v>フェイス</v>
          </cell>
        </row>
        <row r="47">
          <cell r="B47" t="str">
            <v>港補助</v>
          </cell>
        </row>
        <row r="48">
          <cell r="B48" t="str">
            <v>ダンアート</v>
          </cell>
        </row>
        <row r="49">
          <cell r="B49" t="str">
            <v>エヌズ・エンタープライズ</v>
          </cell>
        </row>
        <row r="50">
          <cell r="B50" t="str">
            <v>郵便貯金振興会</v>
          </cell>
        </row>
        <row r="51">
          <cell r="B51" t="str">
            <v>東京都興行生活衛生同業組合</v>
          </cell>
        </row>
        <row r="52">
          <cell r="B52" t="str">
            <v>とうときかく</v>
          </cell>
        </row>
        <row r="53">
          <cell r="B53" t="str">
            <v>中退勤</v>
          </cell>
        </row>
        <row r="54">
          <cell r="B54" t="str">
            <v>ヨシヤマ</v>
          </cell>
        </row>
        <row r="55">
          <cell r="B55" t="str">
            <v>アドランド</v>
          </cell>
        </row>
        <row r="56">
          <cell r="B56" t="str">
            <v>大関化学</v>
          </cell>
        </row>
        <row r="57">
          <cell r="B57" t="str">
            <v>(株)フェイス</v>
          </cell>
        </row>
        <row r="58">
          <cell r="B58" t="str">
            <v>ネットリンク</v>
          </cell>
        </row>
        <row r="59">
          <cell r="B59" t="str">
            <v>(有)オフィス富岡</v>
          </cell>
        </row>
        <row r="60">
          <cell r="B60" t="str">
            <v>勤労者退職金機構</v>
          </cell>
        </row>
        <row r="61">
          <cell r="B61" t="str">
            <v>スポライズ</v>
          </cell>
        </row>
        <row r="62">
          <cell r="B62" t="str">
            <v>清和特許</v>
          </cell>
        </row>
        <row r="63">
          <cell r="B63" t="str">
            <v>マツミ産業</v>
          </cell>
        </row>
        <row r="64">
          <cell r="B64" t="str">
            <v>日本果汁協会</v>
          </cell>
        </row>
        <row r="65">
          <cell r="B65" t="str">
            <v>信明ゼネラル</v>
          </cell>
        </row>
        <row r="66">
          <cell r="B66" t="str">
            <v>ファミリーケア芝</v>
          </cell>
        </row>
        <row r="67">
          <cell r="B67" t="str">
            <v>マイエナジー㈱</v>
          </cell>
        </row>
        <row r="68">
          <cell r="B68" t="str">
            <v>ストラテジックキャピタルパートナーズ</v>
          </cell>
        </row>
        <row r="69">
          <cell r="B69" t="str">
            <v>てんこもり</v>
          </cell>
        </row>
        <row r="70">
          <cell r="B70" t="str">
            <v>れんが通り薬局</v>
          </cell>
        </row>
        <row r="71">
          <cell r="B71" t="str">
            <v>正則高校</v>
          </cell>
        </row>
        <row r="72">
          <cell r="B72" t="str">
            <v>きかんし</v>
          </cell>
        </row>
        <row r="73">
          <cell r="B73" t="str">
            <v>NCR</v>
          </cell>
        </row>
        <row r="74">
          <cell r="B74" t="str">
            <v>土建台東</v>
          </cell>
        </row>
        <row r="75">
          <cell r="B75" t="str">
            <v>南洋貿易</v>
          </cell>
        </row>
        <row r="76">
          <cell r="B76" t="str">
            <v>同仁化学研究所</v>
          </cell>
        </row>
        <row r="77">
          <cell r="B77" t="str">
            <v>(株）ヨシマヤ</v>
          </cell>
        </row>
        <row r="78">
          <cell r="B78" t="str">
            <v>ニュートラル</v>
          </cell>
        </row>
        <row r="79">
          <cell r="B79" t="str">
            <v>青木あすなろ建設</v>
          </cell>
        </row>
        <row r="80">
          <cell r="B80" t="str">
            <v>ライフタイムパートナー</v>
          </cell>
        </row>
        <row r="81">
          <cell r="B81" t="str">
            <v>南新</v>
          </cell>
        </row>
        <row r="82">
          <cell r="B82" t="str">
            <v>(株)フェスタ</v>
          </cell>
        </row>
        <row r="83">
          <cell r="B83" t="str">
            <v>プランダス（株）</v>
          </cell>
        </row>
        <row r="84">
          <cell r="B84" t="str">
            <v>ｲﾝｽﾄｱｺﾐｭﾆｹｰｼｮﾝ</v>
          </cell>
        </row>
        <row r="85">
          <cell r="B85" t="str">
            <v>日本港運協会</v>
          </cell>
        </row>
        <row r="86">
          <cell r="B86" t="str">
            <v>マイエナジー(株)</v>
          </cell>
        </row>
        <row r="87">
          <cell r="B87" t="str">
            <v>福祉プラザ桜川</v>
          </cell>
        </row>
        <row r="88">
          <cell r="B88" t="str">
            <v>芝病院</v>
          </cell>
        </row>
        <row r="89">
          <cell r="B89" t="str">
            <v>東京土建港支部</v>
          </cell>
        </row>
        <row r="90">
          <cell r="B90" t="str">
            <v>㈱イーズ</v>
          </cell>
        </row>
        <row r="91">
          <cell r="B91" t="str">
            <v>ウベパレットレンタルリーシング</v>
          </cell>
        </row>
        <row r="92">
          <cell r="B92" t="str">
            <v>港区無料?</v>
          </cell>
        </row>
        <row r="93">
          <cell r="B93" t="str">
            <v>東芝物流</v>
          </cell>
        </row>
        <row r="94">
          <cell r="B94" t="str">
            <v>ソルコム</v>
          </cell>
        </row>
        <row r="95">
          <cell r="B95" t="str">
            <v>エルコープ</v>
          </cell>
        </row>
        <row r="96">
          <cell r="B96" t="str">
            <v>港運協会</v>
          </cell>
        </row>
        <row r="97">
          <cell r="B97" t="str">
            <v>スパックエキスプレス</v>
          </cell>
        </row>
        <row r="98">
          <cell r="B98" t="str">
            <v>フィナンシャル</v>
          </cell>
        </row>
        <row r="99">
          <cell r="B99" t="str">
            <v>日本産業カウンセラー協会</v>
          </cell>
        </row>
        <row r="100">
          <cell r="B100" t="str">
            <v>いであ</v>
          </cell>
        </row>
      </sheetData>
      <sheetData sheetId="5" refreshError="1">
        <row r="2">
          <cell r="F2" t="str">
            <v>林　幸子</v>
          </cell>
          <cell r="H2" t="str">
            <v>港区成人（説明）</v>
          </cell>
        </row>
        <row r="3">
          <cell r="F3" t="str">
            <v>大島　康枝</v>
          </cell>
          <cell r="H3" t="str">
            <v>港区成人（婦人科）</v>
          </cell>
        </row>
        <row r="4">
          <cell r="F4" t="str">
            <v>高野　光太郎</v>
          </cell>
          <cell r="H4" t="str">
            <v>ドック（結果説明）</v>
          </cell>
        </row>
        <row r="5">
          <cell r="F5" t="str">
            <v>西村　洋一</v>
          </cell>
          <cell r="H5" t="str">
            <v>港（婦人＋OP）</v>
          </cell>
        </row>
        <row r="6">
          <cell r="F6" t="str">
            <v>田村　浩男</v>
          </cell>
          <cell r="H6" t="str">
            <v>産業医面談</v>
          </cell>
        </row>
        <row r="7">
          <cell r="F7" t="str">
            <v>野津　朋子</v>
          </cell>
          <cell r="H7" t="str">
            <v>労災2次保健指導</v>
          </cell>
        </row>
        <row r="8">
          <cell r="F8" t="str">
            <v>鎌田　宏枝</v>
          </cell>
          <cell r="H8" t="str">
            <v>2次検査結果説明</v>
          </cell>
        </row>
        <row r="9">
          <cell r="F9" t="str">
            <v>福岩　美佐</v>
          </cell>
          <cell r="H9" t="str">
            <v>外来扱い</v>
          </cell>
        </row>
        <row r="10">
          <cell r="F10" t="str">
            <v>富田　由里</v>
          </cell>
        </row>
        <row r="11">
          <cell r="F11" t="str">
            <v>婦人科医師</v>
          </cell>
        </row>
        <row r="12">
          <cell r="B12" t="str">
            <v>9:00～9：30</v>
          </cell>
          <cell r="E12" t="str">
            <v>午前</v>
          </cell>
        </row>
        <row r="13">
          <cell r="B13" t="str">
            <v>9：30～10：00</v>
          </cell>
          <cell r="E13" t="str">
            <v>9：00～9：15</v>
          </cell>
        </row>
        <row r="14">
          <cell r="B14" t="str">
            <v>10：00～10：30</v>
          </cell>
          <cell r="E14" t="str">
            <v>9：20～9：35</v>
          </cell>
        </row>
        <row r="15">
          <cell r="B15" t="str">
            <v>10：30～11：00</v>
          </cell>
          <cell r="E15" t="str">
            <v>9：40～9：55</v>
          </cell>
        </row>
        <row r="16">
          <cell r="B16" t="str">
            <v>14:00～14：30</v>
          </cell>
          <cell r="E16" t="str">
            <v>10:00～10：15</v>
          </cell>
        </row>
        <row r="17">
          <cell r="B17" t="str">
            <v>15：00～15：30</v>
          </cell>
          <cell r="E17" t="str">
            <v>10：20～10：35</v>
          </cell>
        </row>
        <row r="18">
          <cell r="B18" t="str">
            <v>9:00～11：00</v>
          </cell>
          <cell r="E18" t="str">
            <v>10：40～10：55</v>
          </cell>
        </row>
        <row r="19">
          <cell r="E19" t="str">
            <v>11：00～11：15</v>
          </cell>
        </row>
        <row r="20">
          <cell r="E20" t="str">
            <v>11：20～11：35</v>
          </cell>
        </row>
        <row r="21">
          <cell r="E21" t="str">
            <v>11：40～11：55</v>
          </cell>
        </row>
        <row r="22">
          <cell r="E22" t="str">
            <v>12：00～12：15</v>
          </cell>
        </row>
        <row r="23">
          <cell r="E23" t="str">
            <v>12：20～12：35</v>
          </cell>
        </row>
        <row r="24">
          <cell r="E24" t="str">
            <v>12：40～12：55</v>
          </cell>
        </row>
        <row r="25">
          <cell r="E25" t="str">
            <v>午後</v>
          </cell>
        </row>
        <row r="26">
          <cell r="E26" t="str">
            <v>14：00～14：15</v>
          </cell>
        </row>
        <row r="27">
          <cell r="E27" t="str">
            <v>14：20～14：35</v>
          </cell>
        </row>
        <row r="28">
          <cell r="E28" t="str">
            <v>14：40～14：55</v>
          </cell>
        </row>
        <row r="29">
          <cell r="E29" t="str">
            <v>15：00～15：15</v>
          </cell>
        </row>
        <row r="30">
          <cell r="E30" t="str">
            <v>15：20～15：35</v>
          </cell>
        </row>
        <row r="31">
          <cell r="E31" t="str">
            <v>15：40～15：55</v>
          </cell>
        </row>
        <row r="32">
          <cell r="E32" t="str">
            <v>16：00～16：15</v>
          </cell>
        </row>
        <row r="33">
          <cell r="E33" t="str">
            <v>16：20～16：35</v>
          </cell>
        </row>
        <row r="34">
          <cell r="E34" t="str">
            <v>16：40～16：55</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医師別説明会予約時間"/>
    </sheetNames>
    <sheetDataSet>
      <sheetData sheetId="0" refreshError="1"/>
      <sheetData sheetId="1">
        <row r="2">
          <cell r="A2" t="str">
            <v>林　幸子</v>
          </cell>
          <cell r="B2" t="str">
            <v>8：20～8：35</v>
          </cell>
          <cell r="C2" t="str">
            <v>ドック結果説明</v>
          </cell>
          <cell r="D2" t="str">
            <v>済</v>
          </cell>
          <cell r="E2" t="str">
            <v>済</v>
          </cell>
          <cell r="F2" t="str">
            <v>済</v>
          </cell>
          <cell r="G2" t="str">
            <v>ＥＫＧ</v>
          </cell>
        </row>
        <row r="3">
          <cell r="A3" t="str">
            <v>鎌田　宏枝</v>
          </cell>
          <cell r="B3" t="str">
            <v>8：30～8：40</v>
          </cell>
          <cell r="C3" t="str">
            <v>産業医面談</v>
          </cell>
          <cell r="D3" t="str">
            <v>未</v>
          </cell>
          <cell r="E3" t="str">
            <v>未</v>
          </cell>
          <cell r="F3" t="str">
            <v>未</v>
          </cell>
          <cell r="G3" t="str">
            <v>胸部ＸＰ</v>
          </cell>
        </row>
        <row r="4">
          <cell r="A4" t="str">
            <v>田村　浩男</v>
          </cell>
          <cell r="B4" t="str">
            <v>8：35～8：50</v>
          </cell>
          <cell r="C4" t="str">
            <v>労災二次保健指導</v>
          </cell>
          <cell r="G4" t="str">
            <v>ＭＭＧ</v>
          </cell>
        </row>
        <row r="5">
          <cell r="A5" t="str">
            <v>板谷　光慶</v>
          </cell>
          <cell r="B5" t="str">
            <v>8：40～8：55</v>
          </cell>
          <cell r="C5" t="str">
            <v>インフルエンザ</v>
          </cell>
          <cell r="G5" t="str">
            <v>ＭＭＧ所見</v>
          </cell>
        </row>
        <row r="6">
          <cell r="A6" t="str">
            <v>大島　康枝</v>
          </cell>
          <cell r="B6" t="str">
            <v>8：40～8：50</v>
          </cell>
          <cell r="C6" t="str">
            <v>港区成人(一般)</v>
          </cell>
          <cell r="G6" t="str">
            <v>ＭＤＬ所見</v>
          </cell>
        </row>
        <row r="7">
          <cell r="A7" t="str">
            <v>北澤　公</v>
          </cell>
          <cell r="B7" t="str">
            <v>8：45～9：00</v>
          </cell>
          <cell r="C7" t="str">
            <v>港区成人(一般無)</v>
          </cell>
          <cell r="G7" t="str">
            <v>生活機能</v>
          </cell>
        </row>
        <row r="8">
          <cell r="A8" t="str">
            <v>高橋　菜穂美</v>
          </cell>
          <cell r="B8" t="str">
            <v>8：45～8：55</v>
          </cell>
          <cell r="C8" t="str">
            <v>港区成人(婦人科)</v>
          </cell>
          <cell r="G8" t="str">
            <v>結果票</v>
          </cell>
        </row>
        <row r="9">
          <cell r="A9" t="str">
            <v>鈕 培</v>
          </cell>
          <cell r="B9" t="str">
            <v>8：55～9：10</v>
          </cell>
          <cell r="C9" t="str">
            <v>就業可否判定</v>
          </cell>
        </row>
        <row r="10">
          <cell r="A10" t="str">
            <v>保田 史子</v>
          </cell>
          <cell r="B10" t="str">
            <v>8：55～9：05</v>
          </cell>
        </row>
        <row r="11">
          <cell r="A11" t="str">
            <v>青木 秀世</v>
          </cell>
          <cell r="B11" t="str">
            <v>9：00～9：15</v>
          </cell>
        </row>
        <row r="12">
          <cell r="A12" t="str">
            <v>大岸 美和子</v>
          </cell>
          <cell r="B12" t="str">
            <v>9：00～9：10</v>
          </cell>
        </row>
        <row r="13">
          <cell r="A13" t="str">
            <v>塚本 紗代</v>
          </cell>
          <cell r="B13" t="str">
            <v>9：00～10：00</v>
          </cell>
        </row>
        <row r="14">
          <cell r="A14" t="str">
            <v>藤崎　牧子</v>
          </cell>
          <cell r="B14" t="str">
            <v>9：00～9：30</v>
          </cell>
        </row>
        <row r="15">
          <cell r="A15" t="str">
            <v>吉田 沙智恵</v>
          </cell>
          <cell r="B15" t="str">
            <v>9：05～9：15</v>
          </cell>
        </row>
        <row r="16">
          <cell r="A16" t="str">
            <v>村野 陽子</v>
          </cell>
          <cell r="B16" t="str">
            <v>9：10～9：25</v>
          </cell>
        </row>
        <row r="17">
          <cell r="A17" t="str">
            <v>坂口 佐知代</v>
          </cell>
          <cell r="B17" t="str">
            <v>9：10～9：20</v>
          </cell>
        </row>
        <row r="18">
          <cell r="A18" t="str">
            <v>志田 千穂</v>
          </cell>
          <cell r="B18" t="str">
            <v>9：15～11：00</v>
          </cell>
        </row>
        <row r="19">
          <cell r="A19" t="str">
            <v>奥田 優子</v>
          </cell>
          <cell r="B19" t="str">
            <v>9：30～11：00</v>
          </cell>
        </row>
        <row r="20">
          <cell r="A20" t="str">
            <v>松塚 貴美子</v>
          </cell>
          <cell r="B20" t="str">
            <v>9：15～9：30</v>
          </cell>
        </row>
        <row r="21">
          <cell r="A21" t="str">
            <v>婦人科医師</v>
          </cell>
          <cell r="B21" t="str">
            <v>9：15～9：25</v>
          </cell>
        </row>
        <row r="22">
          <cell r="A22" t="str">
            <v>医師未定</v>
          </cell>
          <cell r="B22" t="str">
            <v>9：20～9：35</v>
          </cell>
        </row>
        <row r="23">
          <cell r="A23" t="str">
            <v>主治医</v>
          </cell>
          <cell r="B23" t="str">
            <v>9：20～9：30</v>
          </cell>
        </row>
        <row r="24">
          <cell r="A24" t="str">
            <v>郵送</v>
          </cell>
          <cell r="B24" t="str">
            <v>9：25～9：35</v>
          </cell>
        </row>
        <row r="25">
          <cell r="B25" t="str">
            <v>9：30～9：40</v>
          </cell>
        </row>
        <row r="26">
          <cell r="B26" t="str">
            <v>9：30～9：45</v>
          </cell>
        </row>
        <row r="27">
          <cell r="B27" t="str">
            <v>9：30～10：00</v>
          </cell>
        </row>
        <row r="28">
          <cell r="B28" t="str">
            <v>9：35～9：50</v>
          </cell>
        </row>
        <row r="29">
          <cell r="B29" t="str">
            <v>9：35～9：45</v>
          </cell>
        </row>
        <row r="30">
          <cell r="B30" t="str">
            <v>9：40～9：55</v>
          </cell>
        </row>
        <row r="31">
          <cell r="B31" t="str">
            <v>9：40～9：50</v>
          </cell>
        </row>
        <row r="32">
          <cell r="B32" t="str">
            <v>9：45～9：55</v>
          </cell>
        </row>
        <row r="33">
          <cell r="B33" t="str">
            <v>9：45～10：00</v>
          </cell>
        </row>
        <row r="34">
          <cell r="B34" t="str">
            <v>9：50～10：00</v>
          </cell>
        </row>
        <row r="35">
          <cell r="B35" t="str">
            <v>9：55～10：05</v>
          </cell>
        </row>
        <row r="36">
          <cell r="B36" t="str">
            <v>10：00～10：15</v>
          </cell>
        </row>
        <row r="37">
          <cell r="B37" t="str">
            <v>10：00～10：10</v>
          </cell>
        </row>
        <row r="38">
          <cell r="B38" t="str">
            <v>10：00～11：00</v>
          </cell>
        </row>
        <row r="39">
          <cell r="B39" t="str">
            <v>10：00～10：30</v>
          </cell>
        </row>
        <row r="40">
          <cell r="B40" t="str">
            <v>10：05～10：15</v>
          </cell>
        </row>
        <row r="41">
          <cell r="B41" t="str">
            <v>10：10～10：25</v>
          </cell>
        </row>
        <row r="42">
          <cell r="B42" t="str">
            <v>10：10～10：20</v>
          </cell>
        </row>
        <row r="43">
          <cell r="B43" t="str">
            <v>10：15～10：25</v>
          </cell>
        </row>
        <row r="44">
          <cell r="B44" t="str">
            <v>10：15～10：30</v>
          </cell>
        </row>
        <row r="45">
          <cell r="B45" t="str">
            <v>10：20～10：35</v>
          </cell>
        </row>
        <row r="46">
          <cell r="B46" t="str">
            <v>10：20～10：30</v>
          </cell>
        </row>
        <row r="47">
          <cell r="B47" t="str">
            <v>10：25～10：35</v>
          </cell>
        </row>
        <row r="48">
          <cell r="B48" t="str">
            <v>10：30～10：45</v>
          </cell>
        </row>
        <row r="49">
          <cell r="B49" t="str">
            <v>10：30～10：40</v>
          </cell>
        </row>
        <row r="50">
          <cell r="B50" t="str">
            <v>10：30～11：00</v>
          </cell>
        </row>
        <row r="51">
          <cell r="B51" t="str">
            <v>10：35～10：45</v>
          </cell>
        </row>
        <row r="52">
          <cell r="B52" t="str">
            <v>10：40～10：55</v>
          </cell>
        </row>
        <row r="53">
          <cell r="B53" t="str">
            <v>10：35～10：50</v>
          </cell>
        </row>
        <row r="54">
          <cell r="B54" t="str">
            <v>10：40～10：50</v>
          </cell>
        </row>
        <row r="55">
          <cell r="B55" t="str">
            <v>10：45～10：55</v>
          </cell>
        </row>
        <row r="56">
          <cell r="B56" t="str">
            <v>10：45～11：00</v>
          </cell>
        </row>
        <row r="57">
          <cell r="B57" t="str">
            <v>10：50～11：05</v>
          </cell>
        </row>
        <row r="58">
          <cell r="B58" t="str">
            <v>10：50～11：00</v>
          </cell>
        </row>
        <row r="59">
          <cell r="B59" t="str">
            <v>10：55～11：05</v>
          </cell>
        </row>
        <row r="60">
          <cell r="B60" t="str">
            <v>10：55～11：10</v>
          </cell>
        </row>
        <row r="61">
          <cell r="B61" t="str">
            <v>11：00～11：15</v>
          </cell>
        </row>
        <row r="62">
          <cell r="B62" t="str">
            <v>11：00～11：10</v>
          </cell>
        </row>
        <row r="63">
          <cell r="B63" t="str">
            <v>11：00～11：30</v>
          </cell>
        </row>
        <row r="64">
          <cell r="B64" t="str">
            <v>11：05～11：15</v>
          </cell>
        </row>
        <row r="65">
          <cell r="B65" t="str">
            <v>11：10～11：25</v>
          </cell>
        </row>
        <row r="66">
          <cell r="B66" t="str">
            <v>11：10～11：20</v>
          </cell>
        </row>
        <row r="67">
          <cell r="B67" t="str">
            <v>11：15～11：30</v>
          </cell>
        </row>
        <row r="68">
          <cell r="B68" t="str">
            <v>11：15～11：25</v>
          </cell>
        </row>
        <row r="69">
          <cell r="B69" t="str">
            <v>11：20～11：35</v>
          </cell>
        </row>
        <row r="70">
          <cell r="B70" t="str">
            <v>11：20～11：30</v>
          </cell>
        </row>
        <row r="71">
          <cell r="B71" t="str">
            <v>11：25～11：40</v>
          </cell>
        </row>
        <row r="72">
          <cell r="B72" t="str">
            <v>11：25～11：35</v>
          </cell>
        </row>
        <row r="73">
          <cell r="B73" t="str">
            <v>11：30～11：45</v>
          </cell>
        </row>
        <row r="74">
          <cell r="B74" t="str">
            <v>11：30～11：40</v>
          </cell>
        </row>
        <row r="75">
          <cell r="B75" t="str">
            <v>11：35～11：50</v>
          </cell>
        </row>
        <row r="76">
          <cell r="B76" t="str">
            <v>11：35～11：45</v>
          </cell>
        </row>
        <row r="77">
          <cell r="B77" t="str">
            <v>11：40～11：55</v>
          </cell>
        </row>
        <row r="78">
          <cell r="B78" t="str">
            <v>11：40～11：50</v>
          </cell>
        </row>
        <row r="79">
          <cell r="B79" t="str">
            <v>11：45～12：00</v>
          </cell>
        </row>
        <row r="80">
          <cell r="B80" t="str">
            <v>11：45～11：55</v>
          </cell>
        </row>
        <row r="81">
          <cell r="B81" t="str">
            <v>11：50～12：05</v>
          </cell>
        </row>
        <row r="82">
          <cell r="B82" t="str">
            <v>11：50～12：00</v>
          </cell>
        </row>
        <row r="83">
          <cell r="B83" t="str">
            <v>11：55～12：10</v>
          </cell>
        </row>
        <row r="84">
          <cell r="B84" t="str">
            <v>11：55～12：05</v>
          </cell>
        </row>
        <row r="85">
          <cell r="B85" t="str">
            <v>12：00～12：15</v>
          </cell>
        </row>
        <row r="86">
          <cell r="B86" t="str">
            <v>12：00～12：10</v>
          </cell>
        </row>
        <row r="87">
          <cell r="B87" t="str">
            <v>12：05～12：15</v>
          </cell>
        </row>
        <row r="88">
          <cell r="B88" t="str">
            <v>12：10～12：25</v>
          </cell>
        </row>
        <row r="89">
          <cell r="B89" t="str">
            <v>12：05～12：20</v>
          </cell>
        </row>
        <row r="90">
          <cell r="B90" t="str">
            <v>12：10～12：20</v>
          </cell>
        </row>
        <row r="91">
          <cell r="B91" t="str">
            <v>12：15～12：30</v>
          </cell>
        </row>
        <row r="92">
          <cell r="B92" t="str">
            <v>12：15～12：25</v>
          </cell>
        </row>
        <row r="93">
          <cell r="B93" t="str">
            <v>12：15～12：30</v>
          </cell>
        </row>
        <row r="94">
          <cell r="B94" t="str">
            <v>12：20～12：35</v>
          </cell>
        </row>
        <row r="95">
          <cell r="B95" t="str">
            <v>12：20～12：30</v>
          </cell>
        </row>
        <row r="96">
          <cell r="B96" t="str">
            <v>12：25～12：35</v>
          </cell>
        </row>
        <row r="97">
          <cell r="B97" t="str">
            <v>12：30～12：40</v>
          </cell>
        </row>
        <row r="98">
          <cell r="B98" t="str">
            <v>12：30～12：45</v>
          </cell>
        </row>
        <row r="99">
          <cell r="B99" t="str">
            <v>12：35～12：45</v>
          </cell>
        </row>
        <row r="100">
          <cell r="B100" t="str">
            <v>12：40～12：55</v>
          </cell>
        </row>
        <row r="101">
          <cell r="B101" t="str">
            <v>12：40～12：50</v>
          </cell>
        </row>
        <row r="102">
          <cell r="B102" t="str">
            <v>12：45～12：55</v>
          </cell>
        </row>
        <row r="103">
          <cell r="B103" t="str">
            <v>12：50～13：00</v>
          </cell>
        </row>
        <row r="104">
          <cell r="B104" t="str">
            <v>14：00～15：30</v>
          </cell>
        </row>
        <row r="105">
          <cell r="B105" t="str">
            <v>14：00～14：15</v>
          </cell>
        </row>
        <row r="106">
          <cell r="B106" t="str">
            <v>14：10～14：25</v>
          </cell>
        </row>
        <row r="107">
          <cell r="B107" t="str">
            <v>14：20～14：35</v>
          </cell>
        </row>
        <row r="108">
          <cell r="B108" t="str">
            <v>14：30～14：45</v>
          </cell>
        </row>
        <row r="109">
          <cell r="B109" t="str">
            <v>14：40～14：55</v>
          </cell>
        </row>
        <row r="110">
          <cell r="B110" t="str">
            <v>14：45～15：00</v>
          </cell>
        </row>
        <row r="111">
          <cell r="B111" t="str">
            <v>14：50～15：05</v>
          </cell>
        </row>
        <row r="112">
          <cell r="B112" t="str">
            <v>14：55～15：05</v>
          </cell>
        </row>
        <row r="113">
          <cell r="B113" t="str">
            <v>15：00～15：15</v>
          </cell>
        </row>
        <row r="114">
          <cell r="B114" t="str">
            <v>15：10～15：25</v>
          </cell>
        </row>
        <row r="115">
          <cell r="B115" t="str">
            <v>15：20～15：35</v>
          </cell>
        </row>
        <row r="116">
          <cell r="B116" t="str">
            <v>15：30～15：45</v>
          </cell>
        </row>
        <row r="117">
          <cell r="B117" t="str">
            <v>15：40～15：55</v>
          </cell>
        </row>
        <row r="118">
          <cell r="B118" t="str">
            <v>15：50～16：05</v>
          </cell>
        </row>
        <row r="119">
          <cell r="B119" t="str">
            <v>16：00～16：15</v>
          </cell>
        </row>
        <row r="120">
          <cell r="B120" t="str">
            <v>16：10～16：25</v>
          </cell>
        </row>
        <row r="121">
          <cell r="B121" t="str">
            <v>16：20～16：35</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受診数"/>
      <sheetName val="5日"/>
      <sheetName val="6日"/>
      <sheetName val="9日"/>
      <sheetName val="10日"/>
      <sheetName val="11日"/>
      <sheetName val="12日"/>
      <sheetName val="13日"/>
      <sheetName val="15日"/>
      <sheetName val="16日"/>
      <sheetName val="17日"/>
      <sheetName val="18日"/>
      <sheetName val="19日"/>
      <sheetName val="20日"/>
      <sheetName val="22日"/>
      <sheetName val="23日"/>
      <sheetName val="24日"/>
      <sheetName val="25日"/>
      <sheetName val="26日"/>
      <sheetName val="27日"/>
      <sheetName val="28日"/>
      <sheetName val="29日"/>
      <sheetName val="30日"/>
      <sheetName val="31日"/>
      <sheetName val="Sheet2"/>
      <sheetName val="カレンダー"/>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K1" t="str">
            <v>婦人科あり</v>
          </cell>
        </row>
        <row r="2">
          <cell r="K2" t="str">
            <v>ＦＧＳあり</v>
          </cell>
        </row>
        <row r="3">
          <cell r="K3" t="str">
            <v>ＴＨＰあり</v>
          </cell>
        </row>
      </sheetData>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ow r="1">
          <cell r="A1" t="str">
            <v>林　幸子</v>
          </cell>
          <cell r="C1" t="str">
            <v>ドック結果説明</v>
          </cell>
        </row>
        <row r="2">
          <cell r="A2" t="str">
            <v>鎌田　宏枝</v>
          </cell>
          <cell r="C2" t="str">
            <v>当日ドック説明</v>
          </cell>
        </row>
        <row r="3">
          <cell r="A3" t="str">
            <v>若松 美智子</v>
          </cell>
          <cell r="C3" t="str">
            <v>産業医面談</v>
          </cell>
        </row>
        <row r="4">
          <cell r="A4" t="str">
            <v>板谷　光慶</v>
          </cell>
          <cell r="C4" t="str">
            <v>労災二次保健指導</v>
          </cell>
        </row>
        <row r="5">
          <cell r="A5" t="str">
            <v>大島　康枝</v>
          </cell>
          <cell r="C5" t="str">
            <v>インフルエンザ</v>
          </cell>
        </row>
        <row r="6">
          <cell r="A6" t="str">
            <v>北澤　公</v>
          </cell>
          <cell r="C6" t="str">
            <v>港区成人(一般)</v>
          </cell>
        </row>
        <row r="7">
          <cell r="A7" t="str">
            <v>高橋 菜穂美</v>
          </cell>
          <cell r="C7" t="str">
            <v>港区成人(集合)</v>
          </cell>
        </row>
        <row r="8">
          <cell r="A8" t="str">
            <v>青木 秀世</v>
          </cell>
          <cell r="C8" t="str">
            <v>港区成人(一般無)</v>
          </cell>
        </row>
        <row r="9">
          <cell r="A9" t="str">
            <v>大岸 美和子</v>
          </cell>
          <cell r="C9" t="str">
            <v>港区成人(婦人科)</v>
          </cell>
        </row>
        <row r="10">
          <cell r="A10" t="str">
            <v>藤崎　牧子</v>
          </cell>
          <cell r="C10" t="str">
            <v>就業可否判定</v>
          </cell>
        </row>
        <row r="11">
          <cell r="A11" t="str">
            <v>吉田 沙智恵</v>
          </cell>
        </row>
        <row r="12">
          <cell r="A12" t="str">
            <v>村野 陽子</v>
          </cell>
        </row>
        <row r="13">
          <cell r="A13" t="str">
            <v>坂口 佐知代</v>
          </cell>
        </row>
        <row r="14">
          <cell r="A14" t="str">
            <v>奥田 優子</v>
          </cell>
        </row>
        <row r="15">
          <cell r="A15" t="str">
            <v>松塚 貴美子</v>
          </cell>
        </row>
        <row r="16">
          <cell r="A16" t="str">
            <v>岡崎　みさと</v>
          </cell>
        </row>
        <row r="17">
          <cell r="A17" t="str">
            <v>髙村　千尋</v>
          </cell>
        </row>
        <row r="18">
          <cell r="A18" t="str">
            <v>永田　拓也</v>
          </cell>
        </row>
        <row r="19">
          <cell r="A19" t="str">
            <v>安井　景子</v>
          </cell>
        </row>
        <row r="20">
          <cell r="A20" t="str">
            <v>津田 真由子</v>
          </cell>
        </row>
        <row r="21">
          <cell r="A21" t="str">
            <v>高橋　哲子</v>
          </cell>
        </row>
        <row r="22">
          <cell r="A22" t="str">
            <v>田中　奈穂子</v>
          </cell>
        </row>
        <row r="23">
          <cell r="A23" t="str">
            <v>田村　倫朗</v>
          </cell>
        </row>
        <row r="24">
          <cell r="A24" t="str">
            <v>小林　万里菜</v>
          </cell>
        </row>
        <row r="25">
          <cell r="A25" t="str">
            <v>婦人科医師</v>
          </cell>
        </row>
        <row r="26">
          <cell r="A26" t="str">
            <v>医師未定</v>
          </cell>
        </row>
        <row r="27">
          <cell r="A27" t="str">
            <v>主治医</v>
          </cell>
        </row>
        <row r="28">
          <cell r="A28" t="str">
            <v>郵送</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月受診数"/>
      <sheetName val="7日"/>
      <sheetName val="8日"/>
      <sheetName val="9日"/>
      <sheetName val="10日"/>
      <sheetName val="11日"/>
      <sheetName val="12日"/>
      <sheetName val="14日"/>
      <sheetName val="15日"/>
      <sheetName val="16日"/>
      <sheetName val="17日"/>
      <sheetName val="18日"/>
      <sheetName val="19日"/>
      <sheetName val="20日"/>
      <sheetName val="21日"/>
      <sheetName val="22日"/>
      <sheetName val="23日"/>
      <sheetName val="24日"/>
      <sheetName val="25日"/>
      <sheetName val="26日"/>
      <sheetName val="28日"/>
      <sheetName val="29日"/>
      <sheetName val="30日"/>
      <sheetName val="31日"/>
      <sheetName val="Sheet2"/>
      <sheetName val="Sheet1"/>
      <sheetName val="インフルエンザ事業所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D1" t="str">
            <v>渡辺</v>
          </cell>
          <cell r="E1" t="str">
            <v>金子</v>
          </cell>
          <cell r="H1" t="str">
            <v>事業所へ</v>
          </cell>
          <cell r="J1" t="str">
            <v>両方返却</v>
          </cell>
        </row>
        <row r="2">
          <cell r="D2" t="str">
            <v>中村</v>
          </cell>
          <cell r="E2" t="str">
            <v>岡田</v>
          </cell>
          <cell r="H2" t="str">
            <v>６Ｆへ</v>
          </cell>
          <cell r="J2" t="str">
            <v>別票のみ返却</v>
          </cell>
        </row>
        <row r="3">
          <cell r="D3" t="str">
            <v>杉山</v>
          </cell>
          <cell r="E3" t="str">
            <v>大平</v>
          </cell>
          <cell r="H3" t="str">
            <v>自宅へ</v>
          </cell>
        </row>
        <row r="4">
          <cell r="D4" t="str">
            <v>佐藤</v>
          </cell>
          <cell r="E4" t="str">
            <v>平良</v>
          </cell>
        </row>
        <row r="5">
          <cell r="E5" t="str">
            <v>岩村</v>
          </cell>
        </row>
        <row r="6">
          <cell r="E6" t="str">
            <v>嘉部</v>
          </cell>
        </row>
        <row r="7">
          <cell r="E7" t="str">
            <v>沼田</v>
          </cell>
        </row>
      </sheetData>
      <sheetData sheetId="25"/>
      <sheetData sheetId="2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J244"/>
  <sheetViews>
    <sheetView showGridLines="0" tabSelected="1" zoomScaleNormal="100" zoomScaleSheetLayoutView="100" workbookViewId="0">
      <pane ySplit="14" topLeftCell="A15" activePane="bottomLeft" state="frozen"/>
      <selection pane="bottomLeft" activeCell="V38" sqref="V38"/>
    </sheetView>
  </sheetViews>
  <sheetFormatPr defaultColWidth="3.875" defaultRowHeight="12" customHeight="1"/>
  <cols>
    <col min="1" max="1" width="5.375" style="16" customWidth="1"/>
    <col min="2" max="2" width="15.625" style="16" customWidth="1"/>
    <col min="3" max="3" width="6.625" style="16" customWidth="1"/>
    <col min="4" max="4" width="15.625" style="16" customWidth="1"/>
    <col min="5" max="5" width="6.625" style="16" customWidth="1"/>
    <col min="6" max="6" width="15.625" style="16" customWidth="1"/>
    <col min="7" max="7" width="6.625" style="16" customWidth="1"/>
    <col min="8" max="8" width="15.625" style="16" customWidth="1"/>
    <col min="9" max="12" width="10.625" style="16" customWidth="1"/>
    <col min="13" max="13" width="0" style="16" hidden="1" customWidth="1"/>
    <col min="14" max="14" width="5.625" style="16" customWidth="1"/>
    <col min="15" max="15" width="13.625" style="16" customWidth="1"/>
    <col min="16" max="16" width="9.875" style="16" bestFit="1" customWidth="1"/>
    <col min="17" max="17" width="3.25" style="18" hidden="1" customWidth="1"/>
    <col min="18" max="18" width="9.75" style="18" customWidth="1"/>
    <col min="19" max="20" width="20.625" style="16" customWidth="1"/>
    <col min="21" max="21" width="37.25" style="16" customWidth="1"/>
    <col min="22" max="22" width="14.875" style="16" customWidth="1"/>
    <col min="23" max="24" width="20.625" style="16" customWidth="1"/>
    <col min="25" max="16384" width="3.875" style="16"/>
  </cols>
  <sheetData>
    <row r="1" spans="1:36" ht="12" customHeight="1" thickBot="1">
      <c r="A1" s="12" t="s">
        <v>432</v>
      </c>
      <c r="B1" s="12"/>
      <c r="C1" s="13"/>
      <c r="D1" s="12"/>
      <c r="E1" s="12"/>
      <c r="F1" s="12"/>
      <c r="G1" s="12"/>
      <c r="H1" s="12"/>
      <c r="I1" s="14"/>
      <c r="J1" s="15"/>
      <c r="Q1" s="16"/>
      <c r="R1" s="16"/>
      <c r="U1" s="17"/>
    </row>
    <row r="2" spans="1:36" ht="15" customHeight="1" thickTop="1" thickBot="1">
      <c r="A2" s="12"/>
      <c r="B2" s="55" t="s">
        <v>439</v>
      </c>
      <c r="C2" s="158"/>
      <c r="D2" s="159"/>
      <c r="E2" s="159"/>
      <c r="F2" s="160"/>
      <c r="H2" s="19" t="s">
        <v>10</v>
      </c>
      <c r="J2" s="20"/>
      <c r="K2" s="20"/>
      <c r="N2" s="19" t="s">
        <v>1048</v>
      </c>
      <c r="Q2" s="16"/>
      <c r="R2" s="44" t="s">
        <v>518</v>
      </c>
      <c r="T2" s="49" t="s">
        <v>1066</v>
      </c>
      <c r="V2" s="17"/>
      <c r="W2" s="17"/>
    </row>
    <row r="3" spans="1:36" ht="15" customHeight="1" thickTop="1" thickBot="1">
      <c r="B3" s="56" t="s">
        <v>521</v>
      </c>
      <c r="C3" s="161"/>
      <c r="D3" s="162"/>
      <c r="E3" s="162"/>
      <c r="F3" s="163"/>
      <c r="H3" s="180"/>
      <c r="I3" s="181"/>
      <c r="J3" s="181"/>
      <c r="K3" s="182"/>
      <c r="N3" s="183"/>
      <c r="O3" s="184"/>
      <c r="P3" s="185"/>
      <c r="Q3" s="52">
        <f>IF(N3="全国健康保険協会(協会けんぽ)","協会けんぽ",N3)</f>
        <v>0</v>
      </c>
      <c r="T3" s="19" t="s">
        <v>1069</v>
      </c>
      <c r="V3" s="17"/>
      <c r="W3" s="17"/>
    </row>
    <row r="4" spans="1:36" ht="15" customHeight="1" thickTop="1" thickBot="1">
      <c r="B4" s="57" t="s">
        <v>7</v>
      </c>
      <c r="C4" s="186"/>
      <c r="D4" s="187"/>
      <c r="E4" s="187"/>
      <c r="F4" s="188"/>
      <c r="H4" s="176"/>
      <c r="I4" s="176"/>
      <c r="J4" s="176"/>
      <c r="K4" s="176"/>
      <c r="P4" s="17"/>
      <c r="Q4" s="17"/>
      <c r="R4" s="17"/>
      <c r="S4" s="17"/>
      <c r="T4" s="48" t="s">
        <v>1067</v>
      </c>
      <c r="U4" s="17"/>
      <c r="V4" s="17"/>
      <c r="W4" s="17"/>
    </row>
    <row r="5" spans="1:36" ht="15" customHeight="1" thickTop="1">
      <c r="B5" s="58"/>
      <c r="C5" s="189"/>
      <c r="D5" s="190"/>
      <c r="E5" s="190"/>
      <c r="F5" s="191"/>
      <c r="L5" s="18"/>
      <c r="P5" s="17"/>
      <c r="Q5" s="17"/>
      <c r="R5" s="17"/>
      <c r="S5" s="17"/>
      <c r="T5" s="48" t="s">
        <v>1068</v>
      </c>
      <c r="U5" s="17"/>
      <c r="V5" s="17"/>
      <c r="W5" s="17"/>
    </row>
    <row r="6" spans="1:36" ht="15" customHeight="1" thickBot="1">
      <c r="B6" s="54"/>
      <c r="C6" s="192"/>
      <c r="D6" s="193"/>
      <c r="E6" s="193"/>
      <c r="F6" s="194"/>
      <c r="H6" s="21" t="s">
        <v>444</v>
      </c>
      <c r="I6" s="21"/>
      <c r="J6" s="20"/>
      <c r="K6" s="20"/>
      <c r="P6" s="17"/>
      <c r="Q6" s="17"/>
      <c r="R6" s="17"/>
      <c r="S6" s="17"/>
      <c r="T6" s="48" t="s">
        <v>1070</v>
      </c>
      <c r="U6" s="17"/>
      <c r="V6" s="17"/>
      <c r="W6" s="17"/>
    </row>
    <row r="7" spans="1:36" ht="15" customHeight="1" thickTop="1" thickBot="1">
      <c r="B7" s="59" t="s">
        <v>519</v>
      </c>
      <c r="C7" s="195"/>
      <c r="D7" s="196"/>
      <c r="E7" s="196"/>
      <c r="F7" s="197"/>
      <c r="H7" s="180" t="s">
        <v>11</v>
      </c>
      <c r="I7" s="181"/>
      <c r="J7" s="181"/>
      <c r="K7" s="182"/>
      <c r="L7" s="164" t="s">
        <v>447</v>
      </c>
      <c r="M7" s="165"/>
      <c r="N7" s="165"/>
      <c r="O7" s="165"/>
      <c r="P7" s="165"/>
      <c r="Q7" s="165"/>
      <c r="R7" s="165"/>
      <c r="S7" s="198"/>
      <c r="T7" s="19" t="s">
        <v>1071</v>
      </c>
      <c r="U7" s="17"/>
      <c r="V7" s="17"/>
      <c r="W7" s="17"/>
    </row>
    <row r="8" spans="1:36" ht="15" customHeight="1" thickTop="1" thickBot="1">
      <c r="B8" s="60" t="s">
        <v>8</v>
      </c>
      <c r="C8" s="168"/>
      <c r="D8" s="169"/>
      <c r="E8" s="169"/>
      <c r="F8" s="170"/>
      <c r="H8" s="53" t="s">
        <v>1050</v>
      </c>
      <c r="I8" s="17"/>
      <c r="J8" s="17"/>
      <c r="K8" s="17"/>
      <c r="L8" s="166" t="s">
        <v>449</v>
      </c>
      <c r="M8" s="167"/>
      <c r="N8" s="167"/>
      <c r="O8" s="167"/>
      <c r="P8" s="167"/>
      <c r="Q8" s="167"/>
      <c r="R8" s="46" t="s">
        <v>450</v>
      </c>
      <c r="S8" s="47"/>
      <c r="T8" s="49"/>
      <c r="U8" s="17"/>
      <c r="V8" s="17"/>
      <c r="W8" s="17"/>
    </row>
    <row r="9" spans="1:36" ht="15" customHeight="1" thickBot="1">
      <c r="B9" s="60" t="s">
        <v>9</v>
      </c>
      <c r="C9" s="161"/>
      <c r="D9" s="162"/>
      <c r="E9" s="162"/>
      <c r="F9" s="163"/>
      <c r="H9" s="21" t="s">
        <v>445</v>
      </c>
      <c r="I9" s="21"/>
      <c r="J9" s="20"/>
      <c r="K9" s="20"/>
      <c r="L9" s="48"/>
      <c r="M9" s="48"/>
      <c r="N9" s="48"/>
      <c r="O9" s="48"/>
      <c r="P9" s="49"/>
      <c r="Q9" s="50"/>
      <c r="R9" s="50"/>
      <c r="S9" s="49"/>
      <c r="T9" s="50"/>
      <c r="U9" s="17"/>
      <c r="V9" s="17"/>
      <c r="W9" s="17"/>
    </row>
    <row r="10" spans="1:36" ht="15" customHeight="1" thickTop="1" thickBot="1">
      <c r="B10" s="59" t="s">
        <v>34</v>
      </c>
      <c r="C10" s="171"/>
      <c r="D10" s="172"/>
      <c r="E10" s="172"/>
      <c r="F10" s="173"/>
      <c r="H10" s="180" t="s">
        <v>11</v>
      </c>
      <c r="I10" s="181"/>
      <c r="J10" s="181"/>
      <c r="K10" s="182"/>
      <c r="L10" s="164" t="s">
        <v>447</v>
      </c>
      <c r="M10" s="165"/>
      <c r="N10" s="165"/>
      <c r="O10" s="165"/>
      <c r="P10" s="165"/>
      <c r="Q10" s="165"/>
      <c r="R10" s="165"/>
      <c r="S10" s="198"/>
      <c r="T10" s="111"/>
      <c r="U10" s="17"/>
      <c r="V10" s="17"/>
      <c r="W10" s="17"/>
    </row>
    <row r="11" spans="1:36" ht="15" customHeight="1" thickTop="1" thickBot="1">
      <c r="B11" s="54" t="s">
        <v>520</v>
      </c>
      <c r="C11" s="177" t="str">
        <f>IF(ISBLANK(N3),"",VLOOKUP(N3,マスタ!A2:B21,2,FALSE))</f>
        <v/>
      </c>
      <c r="D11" s="178"/>
      <c r="E11" s="178"/>
      <c r="F11" s="179"/>
      <c r="L11" s="166" t="s">
        <v>449</v>
      </c>
      <c r="M11" s="167"/>
      <c r="N11" s="167"/>
      <c r="O11" s="167"/>
      <c r="P11" s="167"/>
      <c r="Q11" s="167"/>
      <c r="R11" s="46" t="s">
        <v>450</v>
      </c>
      <c r="S11" s="47"/>
      <c r="T11" s="49"/>
      <c r="U11" s="17"/>
      <c r="V11" s="17"/>
      <c r="W11" s="17"/>
    </row>
    <row r="12" spans="1:36" ht="12" customHeight="1" thickBot="1">
      <c r="Q12" s="16"/>
      <c r="R12" s="16"/>
      <c r="U12" s="17"/>
    </row>
    <row r="13" spans="1:36" ht="50.1" customHeight="1">
      <c r="A13" s="22" t="s">
        <v>0</v>
      </c>
      <c r="B13" s="22" t="s">
        <v>448</v>
      </c>
      <c r="C13" s="22" t="s">
        <v>1</v>
      </c>
      <c r="D13" s="22" t="s">
        <v>437</v>
      </c>
      <c r="E13" s="22" t="s">
        <v>1</v>
      </c>
      <c r="F13" s="22" t="s">
        <v>438</v>
      </c>
      <c r="G13" s="22" t="s">
        <v>1</v>
      </c>
      <c r="H13" s="51" t="s">
        <v>1044</v>
      </c>
      <c r="I13" s="23" t="s">
        <v>15</v>
      </c>
      <c r="J13" s="23" t="s">
        <v>16</v>
      </c>
      <c r="K13" s="23" t="s">
        <v>13</v>
      </c>
      <c r="L13" s="23" t="s">
        <v>14</v>
      </c>
      <c r="M13" s="23"/>
      <c r="N13" s="22" t="s">
        <v>6</v>
      </c>
      <c r="O13" s="22" t="s">
        <v>2</v>
      </c>
      <c r="P13" s="24" t="s">
        <v>3</v>
      </c>
      <c r="Q13" s="25"/>
      <c r="R13" s="26" t="s">
        <v>12</v>
      </c>
      <c r="S13" s="174" t="s">
        <v>1064</v>
      </c>
      <c r="T13" s="175"/>
      <c r="U13" s="27" t="s">
        <v>1053</v>
      </c>
      <c r="V13" s="28" t="s">
        <v>1120</v>
      </c>
      <c r="W13" s="22" t="s">
        <v>433</v>
      </c>
      <c r="X13" s="22" t="s">
        <v>434</v>
      </c>
    </row>
    <row r="14" spans="1:36" ht="50.1" customHeight="1" thickBot="1">
      <c r="A14" s="29"/>
      <c r="B14" s="63"/>
      <c r="C14" s="64"/>
      <c r="D14" s="63"/>
      <c r="E14" s="64"/>
      <c r="F14" s="63"/>
      <c r="G14" s="64"/>
      <c r="H14" s="65" t="s">
        <v>1065</v>
      </c>
      <c r="I14" s="94" t="s">
        <v>1052</v>
      </c>
      <c r="J14" s="94" t="s">
        <v>1052</v>
      </c>
      <c r="K14" s="66"/>
      <c r="L14" s="66"/>
      <c r="M14" s="66"/>
      <c r="N14" s="63"/>
      <c r="O14" s="93" t="s">
        <v>1051</v>
      </c>
      <c r="P14" s="67"/>
      <c r="Q14" s="30"/>
      <c r="R14" s="31"/>
      <c r="S14" s="76" t="s">
        <v>1045</v>
      </c>
      <c r="T14" s="76" t="s">
        <v>1046</v>
      </c>
      <c r="U14" s="77" t="s">
        <v>1215</v>
      </c>
      <c r="V14" s="77" t="s">
        <v>1072</v>
      </c>
      <c r="W14" s="78"/>
      <c r="X14" s="78"/>
    </row>
    <row r="15" spans="1:36" ht="12" customHeight="1" thickTop="1">
      <c r="A15" s="61">
        <f>ROW(A15)-14</f>
        <v>1</v>
      </c>
      <c r="B15" s="68"/>
      <c r="C15" s="69"/>
      <c r="D15" s="127"/>
      <c r="E15" s="69"/>
      <c r="F15" s="127"/>
      <c r="G15" s="69"/>
      <c r="H15" s="69"/>
      <c r="I15" s="128"/>
      <c r="J15" s="128"/>
      <c r="K15" s="128"/>
      <c r="L15" s="128"/>
      <c r="M15" s="70"/>
      <c r="N15" s="129"/>
      <c r="O15" s="130"/>
      <c r="P15" s="131"/>
      <c r="Q15" s="132" t="str">
        <f>IF(ISBLANK(O15),"",DATEDIF(O15,"2027/3/31","Y"))</f>
        <v/>
      </c>
      <c r="R15" s="75" t="str">
        <f>IF(Q15=125,"",Q15)</f>
        <v/>
      </c>
      <c r="S15" s="79"/>
      <c r="T15" s="80"/>
      <c r="U15" s="133"/>
      <c r="V15" s="81" t="str">
        <f>_xlfn.IFNA(IFERROR(VLOOKUP(N3&amp;S15,CourseMaster!$F$2:$I$892,4,FALSE),VLOOKUP("自費"&amp;T15,CourseMaster!$F$2:$I$892,4,FALSE)),"")</f>
        <v/>
      </c>
      <c r="W15" s="82"/>
      <c r="X15" s="83"/>
      <c r="AJ15" s="36"/>
    </row>
    <row r="16" spans="1:36" ht="12" customHeight="1">
      <c r="A16" s="61">
        <f t="shared" ref="A16:A79" si="0">ROW(A16)-14</f>
        <v>2</v>
      </c>
      <c r="B16" s="71"/>
      <c r="C16" s="32"/>
      <c r="D16" s="134"/>
      <c r="E16" s="32"/>
      <c r="F16" s="134"/>
      <c r="G16" s="32"/>
      <c r="H16" s="150"/>
      <c r="I16" s="135"/>
      <c r="J16" s="135"/>
      <c r="K16" s="135"/>
      <c r="L16" s="135"/>
      <c r="M16" s="33"/>
      <c r="N16" s="136"/>
      <c r="O16" s="137"/>
      <c r="P16" s="138"/>
      <c r="Q16" s="132" t="str">
        <f>IF(ISBLANK(O16),"",DATEDIF(O16,"2027/3/31","Y"))</f>
        <v/>
      </c>
      <c r="R16" s="75" t="str">
        <f>IF(Q16=124,"",Q16)</f>
        <v/>
      </c>
      <c r="S16" s="84"/>
      <c r="T16" s="45"/>
      <c r="U16" s="37"/>
      <c r="V16" s="34" t="str">
        <f>_xlfn.IFNA(IFERROR(VLOOKUP(S16,CourseMaster!$D$2:$I$892,6,FALSE),VLOOKUP(T16,CourseMaster!$D$2:$I$892,6,FALSE)),"")</f>
        <v/>
      </c>
      <c r="W16" s="35"/>
      <c r="X16" s="85"/>
      <c r="AJ16" s="36"/>
    </row>
    <row r="17" spans="1:36" ht="12" customHeight="1">
      <c r="A17" s="61">
        <f t="shared" si="0"/>
        <v>3</v>
      </c>
      <c r="B17" s="71"/>
      <c r="C17" s="32"/>
      <c r="D17" s="134"/>
      <c r="E17" s="32"/>
      <c r="F17" s="134"/>
      <c r="G17" s="32"/>
      <c r="H17" s="32"/>
      <c r="I17" s="135"/>
      <c r="J17" s="135"/>
      <c r="K17" s="135"/>
      <c r="L17" s="135"/>
      <c r="M17" s="33"/>
      <c r="N17" s="136"/>
      <c r="O17" s="137"/>
      <c r="P17" s="138"/>
      <c r="Q17" s="132" t="str">
        <f t="shared" ref="Q17:Q80" si="1">IF(ISBLANK(O17),"",DATEDIF(O17,"2027/3/31","Y"))</f>
        <v/>
      </c>
      <c r="R17" s="75" t="str">
        <f t="shared" ref="R17:R79" si="2">IF(Q17=124,"",Q17)</f>
        <v/>
      </c>
      <c r="S17" s="84"/>
      <c r="T17" s="45"/>
      <c r="U17" s="139"/>
      <c r="V17" s="34" t="str">
        <f>_xlfn.IFNA(IFERROR(VLOOKUP(S17,CourseMaster!$D$2:$I$892,6,FALSE),VLOOKUP(T17,CourseMaster!$D$2:$I$892,6,FALSE)),"")</f>
        <v/>
      </c>
      <c r="W17" s="35"/>
      <c r="X17" s="86"/>
      <c r="AJ17" s="36"/>
    </row>
    <row r="18" spans="1:36" ht="12" customHeight="1">
      <c r="A18" s="61">
        <f t="shared" si="0"/>
        <v>4</v>
      </c>
      <c r="B18" s="71"/>
      <c r="C18" s="32"/>
      <c r="D18" s="134"/>
      <c r="E18" s="32"/>
      <c r="F18" s="134"/>
      <c r="G18" s="32"/>
      <c r="H18" s="32"/>
      <c r="I18" s="135"/>
      <c r="J18" s="135"/>
      <c r="K18" s="135"/>
      <c r="L18" s="135"/>
      <c r="M18" s="33"/>
      <c r="N18" s="136"/>
      <c r="O18" s="137"/>
      <c r="P18" s="138"/>
      <c r="Q18" s="132" t="str">
        <f t="shared" si="1"/>
        <v/>
      </c>
      <c r="R18" s="75" t="str">
        <f t="shared" si="2"/>
        <v/>
      </c>
      <c r="S18" s="84"/>
      <c r="T18" s="45"/>
      <c r="U18" s="37"/>
      <c r="V18" s="34" t="str">
        <f>_xlfn.IFNA(IFERROR(VLOOKUP(S18,CourseMaster!$D$2:$I$892,6,FALSE),VLOOKUP(T18,CourseMaster!$D$2:$I$892,6,FALSE)),"")</f>
        <v/>
      </c>
      <c r="W18" s="35"/>
      <c r="X18" s="85"/>
      <c r="AJ18" s="36"/>
    </row>
    <row r="19" spans="1:36" ht="12" customHeight="1">
      <c r="A19" s="61">
        <f t="shared" si="0"/>
        <v>5</v>
      </c>
      <c r="B19" s="71"/>
      <c r="C19" s="32"/>
      <c r="D19" s="134"/>
      <c r="E19" s="32"/>
      <c r="F19" s="134"/>
      <c r="G19" s="32"/>
      <c r="H19" s="32"/>
      <c r="I19" s="135"/>
      <c r="J19" s="135"/>
      <c r="K19" s="135"/>
      <c r="L19" s="135"/>
      <c r="M19" s="33"/>
      <c r="N19" s="136"/>
      <c r="O19" s="137"/>
      <c r="P19" s="138"/>
      <c r="Q19" s="132" t="str">
        <f t="shared" si="1"/>
        <v/>
      </c>
      <c r="R19" s="75" t="str">
        <f t="shared" si="2"/>
        <v/>
      </c>
      <c r="S19" s="84"/>
      <c r="T19" s="45"/>
      <c r="U19" s="37"/>
      <c r="V19" s="34" t="str">
        <f>_xlfn.IFNA(IFERROR(VLOOKUP(S19,CourseMaster!$D$2:$I$892,6,FALSE),VLOOKUP(T19,CourseMaster!$D$2:$I$892,6,FALSE)),"")</f>
        <v/>
      </c>
      <c r="W19" s="35"/>
      <c r="X19" s="85"/>
      <c r="AJ19" s="36"/>
    </row>
    <row r="20" spans="1:36" ht="12" customHeight="1">
      <c r="A20" s="61">
        <f t="shared" si="0"/>
        <v>6</v>
      </c>
      <c r="B20" s="71"/>
      <c r="C20" s="32"/>
      <c r="D20" s="134"/>
      <c r="E20" s="32"/>
      <c r="F20" s="134"/>
      <c r="G20" s="32"/>
      <c r="H20" s="32"/>
      <c r="I20" s="135"/>
      <c r="J20" s="135"/>
      <c r="K20" s="135"/>
      <c r="L20" s="135"/>
      <c r="M20" s="33"/>
      <c r="N20" s="136"/>
      <c r="O20" s="137"/>
      <c r="P20" s="138"/>
      <c r="Q20" s="132" t="str">
        <f t="shared" si="1"/>
        <v/>
      </c>
      <c r="R20" s="75" t="str">
        <f t="shared" si="2"/>
        <v/>
      </c>
      <c r="S20" s="84"/>
      <c r="T20" s="45"/>
      <c r="U20" s="140"/>
      <c r="V20" s="34" t="str">
        <f>_xlfn.IFNA(IFERROR(VLOOKUP(S20,CourseMaster!$D$2:$I$892,6,FALSE),VLOOKUP(T20,CourseMaster!$D$2:$I$892,6,FALSE)),"")</f>
        <v/>
      </c>
      <c r="W20" s="35"/>
      <c r="X20" s="85"/>
      <c r="AJ20" s="36"/>
    </row>
    <row r="21" spans="1:36" ht="12" customHeight="1">
      <c r="A21" s="61">
        <f t="shared" si="0"/>
        <v>7</v>
      </c>
      <c r="B21" s="71"/>
      <c r="C21" s="32"/>
      <c r="D21" s="134"/>
      <c r="E21" s="32"/>
      <c r="F21" s="134"/>
      <c r="G21" s="32"/>
      <c r="H21" s="32"/>
      <c r="I21" s="135"/>
      <c r="J21" s="135"/>
      <c r="K21" s="135"/>
      <c r="L21" s="135"/>
      <c r="M21" s="33"/>
      <c r="N21" s="136"/>
      <c r="O21" s="137"/>
      <c r="P21" s="138"/>
      <c r="Q21" s="132" t="str">
        <f t="shared" si="1"/>
        <v/>
      </c>
      <c r="R21" s="75" t="str">
        <f t="shared" si="2"/>
        <v/>
      </c>
      <c r="S21" s="84"/>
      <c r="T21" s="45"/>
      <c r="U21" s="37"/>
      <c r="V21" s="34" t="str">
        <f>_xlfn.IFNA(IFERROR(VLOOKUP(S21,CourseMaster!$D$2:$I$892,6,FALSE),VLOOKUP(T21,CourseMaster!$D$2:$I$892,6,FALSE)),"")</f>
        <v/>
      </c>
      <c r="W21" s="35"/>
      <c r="X21" s="85"/>
      <c r="AJ21" s="36"/>
    </row>
    <row r="22" spans="1:36" ht="12" customHeight="1">
      <c r="A22" s="61">
        <f t="shared" si="0"/>
        <v>8</v>
      </c>
      <c r="B22" s="71"/>
      <c r="C22" s="32"/>
      <c r="D22" s="134"/>
      <c r="E22" s="32"/>
      <c r="F22" s="134"/>
      <c r="G22" s="32"/>
      <c r="H22" s="32"/>
      <c r="I22" s="135"/>
      <c r="J22" s="135"/>
      <c r="K22" s="135"/>
      <c r="L22" s="135"/>
      <c r="M22" s="33"/>
      <c r="N22" s="136"/>
      <c r="O22" s="137"/>
      <c r="P22" s="138"/>
      <c r="Q22" s="132" t="str">
        <f t="shared" si="1"/>
        <v/>
      </c>
      <c r="R22" s="75" t="str">
        <f t="shared" si="2"/>
        <v/>
      </c>
      <c r="S22" s="84"/>
      <c r="T22" s="45"/>
      <c r="U22" s="37"/>
      <c r="V22" s="34" t="str">
        <f>_xlfn.IFNA(IFERROR(VLOOKUP(S22,CourseMaster!$D$2:$I$892,6,FALSE),VLOOKUP(T22,CourseMaster!$D$2:$I$892,6,FALSE)),"")</f>
        <v/>
      </c>
      <c r="W22" s="35"/>
      <c r="X22" s="85"/>
      <c r="AJ22" s="36"/>
    </row>
    <row r="23" spans="1:36" ht="12" customHeight="1">
      <c r="A23" s="61">
        <f t="shared" si="0"/>
        <v>9</v>
      </c>
      <c r="B23" s="71"/>
      <c r="C23" s="32"/>
      <c r="D23" s="134"/>
      <c r="E23" s="32"/>
      <c r="F23" s="134"/>
      <c r="G23" s="32"/>
      <c r="H23" s="32"/>
      <c r="I23" s="135"/>
      <c r="J23" s="135"/>
      <c r="K23" s="135"/>
      <c r="L23" s="135"/>
      <c r="M23" s="33"/>
      <c r="N23" s="136"/>
      <c r="O23" s="137"/>
      <c r="P23" s="138"/>
      <c r="Q23" s="132" t="str">
        <f t="shared" si="1"/>
        <v/>
      </c>
      <c r="R23" s="75" t="str">
        <f t="shared" si="2"/>
        <v/>
      </c>
      <c r="S23" s="84"/>
      <c r="T23" s="45"/>
      <c r="U23" s="37"/>
      <c r="V23" s="38" t="str">
        <f>_xlfn.IFNA(IFERROR(VLOOKUP(S23,CourseMaster!$D$2:$I$892,6,FALSE),VLOOKUP(T23,CourseMaster!$D$2:$I$892,6,FALSE)),"")</f>
        <v/>
      </c>
      <c r="W23" s="35"/>
      <c r="X23" s="85"/>
      <c r="AJ23" s="36"/>
    </row>
    <row r="24" spans="1:36" ht="12" customHeight="1">
      <c r="A24" s="61">
        <f t="shared" si="0"/>
        <v>10</v>
      </c>
      <c r="B24" s="71"/>
      <c r="C24" s="32"/>
      <c r="D24" s="134"/>
      <c r="E24" s="32"/>
      <c r="F24" s="134"/>
      <c r="G24" s="32"/>
      <c r="H24" s="32"/>
      <c r="I24" s="135"/>
      <c r="J24" s="135"/>
      <c r="K24" s="135"/>
      <c r="L24" s="135"/>
      <c r="M24" s="33"/>
      <c r="N24" s="136"/>
      <c r="O24" s="137"/>
      <c r="P24" s="138"/>
      <c r="Q24" s="132" t="str">
        <f t="shared" si="1"/>
        <v/>
      </c>
      <c r="R24" s="75" t="str">
        <f t="shared" si="2"/>
        <v/>
      </c>
      <c r="S24" s="84"/>
      <c r="T24" s="45"/>
      <c r="U24" s="37"/>
      <c r="V24" s="38" t="str">
        <f>_xlfn.IFNA(IFERROR(VLOOKUP(S24,CourseMaster!$D$2:$I$892,6,FALSE),VLOOKUP(T24,CourseMaster!$D$2:$I$892,6,FALSE)),"")</f>
        <v/>
      </c>
      <c r="W24" s="35"/>
      <c r="X24" s="85"/>
      <c r="AJ24" s="36"/>
    </row>
    <row r="25" spans="1:36" ht="12" customHeight="1">
      <c r="A25" s="61">
        <f t="shared" si="0"/>
        <v>11</v>
      </c>
      <c r="B25" s="71"/>
      <c r="C25" s="32"/>
      <c r="D25" s="134"/>
      <c r="E25" s="32"/>
      <c r="F25" s="134"/>
      <c r="G25" s="32"/>
      <c r="H25" s="32"/>
      <c r="I25" s="135"/>
      <c r="J25" s="135"/>
      <c r="K25" s="135"/>
      <c r="L25" s="135"/>
      <c r="M25" s="33"/>
      <c r="N25" s="136"/>
      <c r="O25" s="137"/>
      <c r="P25" s="138"/>
      <c r="Q25" s="132" t="str">
        <f t="shared" si="1"/>
        <v/>
      </c>
      <c r="R25" s="75" t="str">
        <f t="shared" si="2"/>
        <v/>
      </c>
      <c r="S25" s="84"/>
      <c r="T25" s="45"/>
      <c r="U25" s="37"/>
      <c r="V25" s="38" t="str">
        <f>_xlfn.IFNA(IFERROR(VLOOKUP(S25,CourseMaster!$D$2:$I$892,6,FALSE),VLOOKUP(T25,CourseMaster!$D$2:$I$892,6,FALSE)),"")</f>
        <v/>
      </c>
      <c r="W25" s="35"/>
      <c r="X25" s="85"/>
      <c r="AJ25" s="36"/>
    </row>
    <row r="26" spans="1:36" ht="12" customHeight="1">
      <c r="A26" s="61">
        <f t="shared" si="0"/>
        <v>12</v>
      </c>
      <c r="B26" s="71"/>
      <c r="C26" s="32"/>
      <c r="D26" s="134"/>
      <c r="E26" s="32"/>
      <c r="F26" s="134"/>
      <c r="G26" s="32"/>
      <c r="H26" s="32"/>
      <c r="I26" s="135"/>
      <c r="J26" s="135"/>
      <c r="K26" s="135"/>
      <c r="L26" s="135"/>
      <c r="M26" s="33"/>
      <c r="N26" s="136"/>
      <c r="O26" s="137"/>
      <c r="P26" s="138"/>
      <c r="Q26" s="132" t="str">
        <f t="shared" si="1"/>
        <v/>
      </c>
      <c r="R26" s="75" t="str">
        <f t="shared" si="2"/>
        <v/>
      </c>
      <c r="S26" s="84"/>
      <c r="T26" s="45"/>
      <c r="U26" s="37"/>
      <c r="V26" s="38" t="str">
        <f>_xlfn.IFNA(IFERROR(VLOOKUP(S26,CourseMaster!$D$2:$I$892,6,FALSE),VLOOKUP(T26,CourseMaster!$D$2:$I$892,6,FALSE)),"")</f>
        <v/>
      </c>
      <c r="W26" s="35"/>
      <c r="X26" s="85"/>
      <c r="AJ26" s="36"/>
    </row>
    <row r="27" spans="1:36" ht="12" customHeight="1">
      <c r="A27" s="61">
        <f t="shared" si="0"/>
        <v>13</v>
      </c>
      <c r="B27" s="71"/>
      <c r="C27" s="32"/>
      <c r="D27" s="134"/>
      <c r="E27" s="32"/>
      <c r="F27" s="134"/>
      <c r="G27" s="32"/>
      <c r="H27" s="32"/>
      <c r="I27" s="135"/>
      <c r="J27" s="135"/>
      <c r="K27" s="135"/>
      <c r="L27" s="135"/>
      <c r="M27" s="33"/>
      <c r="N27" s="136"/>
      <c r="O27" s="137"/>
      <c r="P27" s="138"/>
      <c r="Q27" s="132" t="str">
        <f t="shared" si="1"/>
        <v/>
      </c>
      <c r="R27" s="75" t="str">
        <f t="shared" si="2"/>
        <v/>
      </c>
      <c r="S27" s="84"/>
      <c r="T27" s="45"/>
      <c r="U27" s="37"/>
      <c r="V27" s="38" t="str">
        <f>_xlfn.IFNA(IFERROR(VLOOKUP(S27,CourseMaster!$D$2:$I$892,6,FALSE),VLOOKUP(T27,CourseMaster!$D$2:$I$892,6,FALSE)),"")</f>
        <v/>
      </c>
      <c r="W27" s="35"/>
      <c r="X27" s="85"/>
      <c r="AJ27" s="36"/>
    </row>
    <row r="28" spans="1:36" ht="12" customHeight="1">
      <c r="A28" s="61">
        <f t="shared" si="0"/>
        <v>14</v>
      </c>
      <c r="B28" s="71"/>
      <c r="C28" s="32"/>
      <c r="D28" s="134"/>
      <c r="E28" s="32"/>
      <c r="F28" s="134"/>
      <c r="G28" s="32"/>
      <c r="H28" s="32"/>
      <c r="I28" s="135"/>
      <c r="J28" s="135"/>
      <c r="K28" s="135"/>
      <c r="L28" s="135"/>
      <c r="M28" s="33"/>
      <c r="N28" s="136"/>
      <c r="O28" s="137"/>
      <c r="P28" s="138"/>
      <c r="Q28" s="132" t="str">
        <f t="shared" si="1"/>
        <v/>
      </c>
      <c r="R28" s="75" t="str">
        <f t="shared" si="2"/>
        <v/>
      </c>
      <c r="S28" s="84"/>
      <c r="T28" s="45"/>
      <c r="U28" s="37"/>
      <c r="V28" s="38" t="str">
        <f>_xlfn.IFNA(IFERROR(VLOOKUP(S28,CourseMaster!$D$2:$I$892,6,FALSE),VLOOKUP(T28,CourseMaster!$D$2:$I$892,6,FALSE)),"")</f>
        <v/>
      </c>
      <c r="W28" s="35"/>
      <c r="X28" s="85"/>
      <c r="AJ28" s="36"/>
    </row>
    <row r="29" spans="1:36" ht="12" customHeight="1">
      <c r="A29" s="61">
        <f t="shared" si="0"/>
        <v>15</v>
      </c>
      <c r="B29" s="71"/>
      <c r="C29" s="32"/>
      <c r="D29" s="134"/>
      <c r="E29" s="32"/>
      <c r="F29" s="134"/>
      <c r="G29" s="32"/>
      <c r="H29" s="32"/>
      <c r="I29" s="135"/>
      <c r="J29" s="135"/>
      <c r="K29" s="135"/>
      <c r="L29" s="135"/>
      <c r="M29" s="33"/>
      <c r="N29" s="136"/>
      <c r="O29" s="137"/>
      <c r="P29" s="138"/>
      <c r="Q29" s="132" t="str">
        <f t="shared" si="1"/>
        <v/>
      </c>
      <c r="R29" s="75" t="str">
        <f t="shared" si="2"/>
        <v/>
      </c>
      <c r="S29" s="84"/>
      <c r="T29" s="45"/>
      <c r="U29" s="37"/>
      <c r="V29" s="38" t="str">
        <f>_xlfn.IFNA(IFERROR(VLOOKUP(S29,CourseMaster!$D$2:$I$892,6,FALSE),VLOOKUP(T29,CourseMaster!$D$2:$I$892,6,FALSE)),"")</f>
        <v/>
      </c>
      <c r="W29" s="35"/>
      <c r="X29" s="85"/>
      <c r="AJ29" s="36"/>
    </row>
    <row r="30" spans="1:36" ht="12" customHeight="1">
      <c r="A30" s="61">
        <f t="shared" si="0"/>
        <v>16</v>
      </c>
      <c r="B30" s="71"/>
      <c r="C30" s="32"/>
      <c r="D30" s="134"/>
      <c r="E30" s="32"/>
      <c r="F30" s="134"/>
      <c r="G30" s="32"/>
      <c r="H30" s="32"/>
      <c r="I30" s="135"/>
      <c r="J30" s="135"/>
      <c r="K30" s="135"/>
      <c r="L30" s="135"/>
      <c r="M30" s="33"/>
      <c r="N30" s="136"/>
      <c r="O30" s="137"/>
      <c r="P30" s="138"/>
      <c r="Q30" s="132" t="str">
        <f t="shared" si="1"/>
        <v/>
      </c>
      <c r="R30" s="75" t="str">
        <f t="shared" si="2"/>
        <v/>
      </c>
      <c r="S30" s="84"/>
      <c r="T30" s="45"/>
      <c r="U30" s="140"/>
      <c r="V30" s="38" t="str">
        <f>_xlfn.IFNA(IFERROR(VLOOKUP(S30,CourseMaster!$D$2:$I$892,6,FALSE),VLOOKUP(T30,CourseMaster!$D$2:$I$892,6,FALSE)),"")</f>
        <v/>
      </c>
      <c r="W30" s="35"/>
      <c r="X30" s="85"/>
      <c r="AJ30" s="36"/>
    </row>
    <row r="31" spans="1:36" ht="12" customHeight="1">
      <c r="A31" s="61">
        <f t="shared" si="0"/>
        <v>17</v>
      </c>
      <c r="B31" s="71"/>
      <c r="C31" s="32"/>
      <c r="D31" s="134"/>
      <c r="E31" s="32"/>
      <c r="F31" s="134"/>
      <c r="G31" s="32"/>
      <c r="H31" s="32"/>
      <c r="I31" s="135"/>
      <c r="J31" s="135"/>
      <c r="K31" s="135"/>
      <c r="L31" s="135"/>
      <c r="M31" s="33"/>
      <c r="N31" s="136"/>
      <c r="O31" s="137"/>
      <c r="P31" s="138"/>
      <c r="Q31" s="132" t="str">
        <f t="shared" si="1"/>
        <v/>
      </c>
      <c r="R31" s="75" t="str">
        <f t="shared" si="2"/>
        <v/>
      </c>
      <c r="S31" s="84"/>
      <c r="T31" s="45"/>
      <c r="U31" s="37"/>
      <c r="V31" s="38" t="str">
        <f>_xlfn.IFNA(IFERROR(VLOOKUP(S31,CourseMaster!$D$2:$I$892,6,FALSE),VLOOKUP(T31,CourseMaster!$D$2:$I$892,6,FALSE)),"")</f>
        <v/>
      </c>
      <c r="W31" s="35"/>
      <c r="X31" s="85"/>
      <c r="AJ31" s="36"/>
    </row>
    <row r="32" spans="1:36" ht="12" customHeight="1">
      <c r="A32" s="61">
        <f t="shared" si="0"/>
        <v>18</v>
      </c>
      <c r="B32" s="71"/>
      <c r="C32" s="32"/>
      <c r="D32" s="134"/>
      <c r="E32" s="32"/>
      <c r="F32" s="134"/>
      <c r="G32" s="32"/>
      <c r="H32" s="32"/>
      <c r="I32" s="135"/>
      <c r="J32" s="135"/>
      <c r="K32" s="135"/>
      <c r="L32" s="135"/>
      <c r="M32" s="33"/>
      <c r="N32" s="136"/>
      <c r="O32" s="137"/>
      <c r="P32" s="138"/>
      <c r="Q32" s="132" t="str">
        <f t="shared" si="1"/>
        <v/>
      </c>
      <c r="R32" s="75" t="str">
        <f t="shared" si="2"/>
        <v/>
      </c>
      <c r="S32" s="84"/>
      <c r="T32" s="45"/>
      <c r="U32" s="37"/>
      <c r="V32" s="38" t="str">
        <f>_xlfn.IFNA(IFERROR(VLOOKUP(S32,CourseMaster!$D$2:$I$892,6,FALSE),VLOOKUP(T32,CourseMaster!$D$2:$I$892,6,FALSE)),"")</f>
        <v/>
      </c>
      <c r="W32" s="35"/>
      <c r="X32" s="85"/>
      <c r="AJ32" s="36"/>
    </row>
    <row r="33" spans="1:36" ht="12" customHeight="1">
      <c r="A33" s="61">
        <f t="shared" si="0"/>
        <v>19</v>
      </c>
      <c r="B33" s="71"/>
      <c r="C33" s="32"/>
      <c r="D33" s="134"/>
      <c r="E33" s="32"/>
      <c r="F33" s="134"/>
      <c r="G33" s="32"/>
      <c r="H33" s="32"/>
      <c r="I33" s="135"/>
      <c r="J33" s="135"/>
      <c r="K33" s="135"/>
      <c r="L33" s="135"/>
      <c r="M33" s="33"/>
      <c r="N33" s="136"/>
      <c r="O33" s="137"/>
      <c r="P33" s="138"/>
      <c r="Q33" s="132" t="str">
        <f t="shared" si="1"/>
        <v/>
      </c>
      <c r="R33" s="75" t="str">
        <f t="shared" si="2"/>
        <v/>
      </c>
      <c r="S33" s="84"/>
      <c r="T33" s="45"/>
      <c r="U33" s="37"/>
      <c r="V33" s="38" t="str">
        <f>_xlfn.IFNA(IFERROR(VLOOKUP(S33,CourseMaster!$D$2:$I$892,6,FALSE),VLOOKUP(T33,CourseMaster!$D$2:$I$892,6,FALSE)),"")</f>
        <v/>
      </c>
      <c r="W33" s="35"/>
      <c r="X33" s="85"/>
      <c r="AJ33" s="36"/>
    </row>
    <row r="34" spans="1:36" ht="12" customHeight="1">
      <c r="A34" s="61">
        <f t="shared" si="0"/>
        <v>20</v>
      </c>
      <c r="B34" s="71"/>
      <c r="C34" s="32"/>
      <c r="D34" s="134"/>
      <c r="E34" s="32"/>
      <c r="F34" s="134"/>
      <c r="G34" s="32"/>
      <c r="H34" s="32"/>
      <c r="I34" s="135"/>
      <c r="J34" s="135"/>
      <c r="K34" s="135"/>
      <c r="L34" s="135"/>
      <c r="M34" s="33"/>
      <c r="N34" s="136"/>
      <c r="O34" s="137"/>
      <c r="P34" s="138"/>
      <c r="Q34" s="132" t="str">
        <f t="shared" si="1"/>
        <v/>
      </c>
      <c r="R34" s="75" t="str">
        <f t="shared" si="2"/>
        <v/>
      </c>
      <c r="S34" s="84"/>
      <c r="T34" s="45"/>
      <c r="U34" s="37"/>
      <c r="V34" s="38" t="str">
        <f>_xlfn.IFNA(IFERROR(VLOOKUP(S34,CourseMaster!$D$2:$I$892,6,FALSE),VLOOKUP(T34,CourseMaster!$D$2:$I$892,6,FALSE)),"")</f>
        <v/>
      </c>
      <c r="W34" s="35"/>
      <c r="X34" s="85"/>
      <c r="AJ34" s="36"/>
    </row>
    <row r="35" spans="1:36" ht="12" customHeight="1">
      <c r="A35" s="61">
        <f t="shared" si="0"/>
        <v>21</v>
      </c>
      <c r="B35" s="71"/>
      <c r="C35" s="32"/>
      <c r="D35" s="134"/>
      <c r="E35" s="32"/>
      <c r="F35" s="134"/>
      <c r="G35" s="32"/>
      <c r="H35" s="32"/>
      <c r="I35" s="135"/>
      <c r="J35" s="135"/>
      <c r="K35" s="135"/>
      <c r="L35" s="135"/>
      <c r="M35" s="33"/>
      <c r="N35" s="136"/>
      <c r="O35" s="137"/>
      <c r="P35" s="138"/>
      <c r="Q35" s="132" t="str">
        <f t="shared" si="1"/>
        <v/>
      </c>
      <c r="R35" s="75" t="str">
        <f t="shared" si="2"/>
        <v/>
      </c>
      <c r="S35" s="84"/>
      <c r="T35" s="45"/>
      <c r="U35" s="37"/>
      <c r="V35" s="38" t="str">
        <f>_xlfn.IFNA(IFERROR(VLOOKUP(S35,CourseMaster!$D$2:$I$892,6,FALSE),VLOOKUP(T35,CourseMaster!$D$2:$I$892,6,FALSE)),"")</f>
        <v/>
      </c>
      <c r="W35" s="39"/>
      <c r="X35" s="141"/>
      <c r="AJ35" s="36"/>
    </row>
    <row r="36" spans="1:36" ht="12" customHeight="1">
      <c r="A36" s="61">
        <f t="shared" si="0"/>
        <v>22</v>
      </c>
      <c r="B36" s="71"/>
      <c r="C36" s="32"/>
      <c r="D36" s="134"/>
      <c r="E36" s="32"/>
      <c r="F36" s="134"/>
      <c r="G36" s="32"/>
      <c r="H36" s="32"/>
      <c r="I36" s="135"/>
      <c r="J36" s="135"/>
      <c r="K36" s="135"/>
      <c r="L36" s="135"/>
      <c r="M36" s="33"/>
      <c r="N36" s="136"/>
      <c r="O36" s="137"/>
      <c r="P36" s="138"/>
      <c r="Q36" s="132" t="str">
        <f t="shared" si="1"/>
        <v/>
      </c>
      <c r="R36" s="75" t="str">
        <f t="shared" si="2"/>
        <v/>
      </c>
      <c r="S36" s="84"/>
      <c r="T36" s="45"/>
      <c r="U36" s="37"/>
      <c r="V36" s="38" t="str">
        <f>_xlfn.IFNA(IFERROR(VLOOKUP(S36,CourseMaster!$D$2:$I$892,6,FALSE),VLOOKUP(T36,CourseMaster!$D$2:$I$892,6,FALSE)),"")</f>
        <v/>
      </c>
      <c r="W36" s="40"/>
      <c r="X36" s="85"/>
      <c r="AJ36" s="36"/>
    </row>
    <row r="37" spans="1:36" ht="12" customHeight="1">
      <c r="A37" s="61">
        <f t="shared" si="0"/>
        <v>23</v>
      </c>
      <c r="B37" s="71"/>
      <c r="C37" s="32"/>
      <c r="D37" s="134"/>
      <c r="E37" s="32"/>
      <c r="F37" s="134"/>
      <c r="G37" s="32"/>
      <c r="H37" s="32"/>
      <c r="I37" s="135"/>
      <c r="J37" s="135"/>
      <c r="K37" s="135"/>
      <c r="L37" s="135"/>
      <c r="M37" s="33"/>
      <c r="N37" s="136"/>
      <c r="O37" s="137"/>
      <c r="P37" s="138"/>
      <c r="Q37" s="132" t="str">
        <f t="shared" si="1"/>
        <v/>
      </c>
      <c r="R37" s="75" t="str">
        <f t="shared" si="2"/>
        <v/>
      </c>
      <c r="S37" s="84"/>
      <c r="T37" s="45"/>
      <c r="U37" s="37"/>
      <c r="V37" s="38" t="str">
        <f>_xlfn.IFNA(IFERROR(VLOOKUP(S37,CourseMaster!$D$2:$I$892,6,FALSE),VLOOKUP(T37,CourseMaster!$D$2:$I$892,6,FALSE)),"")</f>
        <v/>
      </c>
      <c r="W37" s="142"/>
      <c r="X37" s="141"/>
      <c r="AJ37" s="36"/>
    </row>
    <row r="38" spans="1:36" ht="12" customHeight="1">
      <c r="A38" s="61">
        <f t="shared" si="0"/>
        <v>24</v>
      </c>
      <c r="B38" s="71"/>
      <c r="C38" s="32"/>
      <c r="D38" s="134"/>
      <c r="E38" s="32"/>
      <c r="F38" s="134"/>
      <c r="G38" s="32"/>
      <c r="H38" s="32"/>
      <c r="I38" s="135"/>
      <c r="J38" s="135"/>
      <c r="K38" s="135"/>
      <c r="L38" s="135"/>
      <c r="M38" s="33"/>
      <c r="N38" s="136"/>
      <c r="O38" s="137"/>
      <c r="P38" s="138"/>
      <c r="Q38" s="132" t="str">
        <f t="shared" si="1"/>
        <v/>
      </c>
      <c r="R38" s="75" t="str">
        <f t="shared" si="2"/>
        <v/>
      </c>
      <c r="S38" s="84"/>
      <c r="T38" s="45"/>
      <c r="U38" s="37"/>
      <c r="V38" s="157" t="str">
        <f>_xlfn.IFNA(IFERROR(VLOOKUP(S38,CourseMaster!$D$2:$I$892,6,FALSE),VLOOKUP(T38,CourseMaster!$D$2:$I$892,6,FALSE)),"")</f>
        <v/>
      </c>
      <c r="W38" s="37"/>
      <c r="X38" s="85"/>
      <c r="AJ38" s="36"/>
    </row>
    <row r="39" spans="1:36" ht="12" customHeight="1">
      <c r="A39" s="61">
        <f t="shared" si="0"/>
        <v>25</v>
      </c>
      <c r="B39" s="71"/>
      <c r="C39" s="32"/>
      <c r="D39" s="134"/>
      <c r="E39" s="32"/>
      <c r="F39" s="134"/>
      <c r="G39" s="32"/>
      <c r="H39" s="32"/>
      <c r="I39" s="135"/>
      <c r="J39" s="135"/>
      <c r="K39" s="135"/>
      <c r="L39" s="135"/>
      <c r="M39" s="33"/>
      <c r="N39" s="136"/>
      <c r="O39" s="137"/>
      <c r="P39" s="138"/>
      <c r="Q39" s="132" t="str">
        <f t="shared" si="1"/>
        <v/>
      </c>
      <c r="R39" s="75" t="str">
        <f t="shared" si="2"/>
        <v/>
      </c>
      <c r="S39" s="84"/>
      <c r="T39" s="45"/>
      <c r="U39" s="37"/>
      <c r="V39" s="38" t="str">
        <f>_xlfn.IFNA(IFERROR(VLOOKUP(S39,CourseMaster!$D$2:$I$892,6,FALSE),VLOOKUP(T39,CourseMaster!$D$2:$I$892,6,FALSE)),"")</f>
        <v/>
      </c>
      <c r="W39" s="35"/>
      <c r="X39" s="141"/>
    </row>
    <row r="40" spans="1:36" ht="12" customHeight="1">
      <c r="A40" s="61">
        <f t="shared" si="0"/>
        <v>26</v>
      </c>
      <c r="B40" s="71"/>
      <c r="C40" s="32"/>
      <c r="D40" s="134"/>
      <c r="E40" s="32"/>
      <c r="F40" s="134"/>
      <c r="G40" s="32"/>
      <c r="H40" s="32"/>
      <c r="I40" s="135"/>
      <c r="J40" s="135"/>
      <c r="K40" s="135"/>
      <c r="L40" s="135"/>
      <c r="M40" s="33"/>
      <c r="N40" s="136"/>
      <c r="O40" s="137"/>
      <c r="P40" s="138"/>
      <c r="Q40" s="132" t="str">
        <f t="shared" si="1"/>
        <v/>
      </c>
      <c r="R40" s="75" t="str">
        <f t="shared" si="2"/>
        <v/>
      </c>
      <c r="S40" s="84"/>
      <c r="T40" s="45"/>
      <c r="U40" s="37"/>
      <c r="V40" s="38" t="str">
        <f>_xlfn.IFNA(IFERROR(VLOOKUP(S40,CourseMaster!$D$2:$I$892,6,FALSE),VLOOKUP(T40,CourseMaster!$D$2:$I$892,6,FALSE)),"")</f>
        <v/>
      </c>
      <c r="W40" s="35"/>
      <c r="X40" s="85"/>
      <c r="AJ40" s="36"/>
    </row>
    <row r="41" spans="1:36" ht="12" customHeight="1">
      <c r="A41" s="61">
        <f t="shared" si="0"/>
        <v>27</v>
      </c>
      <c r="B41" s="71"/>
      <c r="C41" s="32"/>
      <c r="D41" s="134"/>
      <c r="E41" s="32"/>
      <c r="F41" s="134"/>
      <c r="G41" s="32"/>
      <c r="H41" s="32"/>
      <c r="I41" s="135"/>
      <c r="J41" s="135"/>
      <c r="K41" s="135"/>
      <c r="L41" s="135"/>
      <c r="M41" s="33"/>
      <c r="N41" s="136"/>
      <c r="O41" s="137"/>
      <c r="P41" s="138"/>
      <c r="Q41" s="132" t="str">
        <f t="shared" si="1"/>
        <v/>
      </c>
      <c r="R41" s="75" t="str">
        <f t="shared" si="2"/>
        <v/>
      </c>
      <c r="S41" s="84"/>
      <c r="T41" s="45"/>
      <c r="U41" s="37"/>
      <c r="V41" s="38" t="str">
        <f>_xlfn.IFNA(IFERROR(VLOOKUP(S41,CourseMaster!$D$2:$I$892,6,FALSE),VLOOKUP(T41,CourseMaster!$D$2:$I$892,6,FALSE)),"")</f>
        <v/>
      </c>
      <c r="W41" s="35"/>
      <c r="X41" s="141"/>
      <c r="AJ41" s="36"/>
    </row>
    <row r="42" spans="1:36" ht="12" customHeight="1">
      <c r="A42" s="61">
        <f t="shared" si="0"/>
        <v>28</v>
      </c>
      <c r="B42" s="71"/>
      <c r="C42" s="32"/>
      <c r="D42" s="134"/>
      <c r="E42" s="32"/>
      <c r="F42" s="134"/>
      <c r="G42" s="32"/>
      <c r="H42" s="32"/>
      <c r="I42" s="135"/>
      <c r="J42" s="135"/>
      <c r="K42" s="135"/>
      <c r="L42" s="135"/>
      <c r="M42" s="33"/>
      <c r="N42" s="136"/>
      <c r="O42" s="137"/>
      <c r="P42" s="138"/>
      <c r="Q42" s="132" t="str">
        <f t="shared" si="1"/>
        <v/>
      </c>
      <c r="R42" s="75" t="str">
        <f t="shared" si="2"/>
        <v/>
      </c>
      <c r="S42" s="84"/>
      <c r="T42" s="45"/>
      <c r="U42" s="37"/>
      <c r="V42" s="38" t="str">
        <f>_xlfn.IFNA(IFERROR(VLOOKUP(S42,CourseMaster!$D$2:$I$892,6,FALSE),VLOOKUP(T42,CourseMaster!$D$2:$I$892,6,FALSE)),"")</f>
        <v/>
      </c>
      <c r="W42" s="35"/>
      <c r="X42" s="85"/>
      <c r="AJ42" s="36"/>
    </row>
    <row r="43" spans="1:36" ht="12" customHeight="1">
      <c r="A43" s="61">
        <f t="shared" si="0"/>
        <v>29</v>
      </c>
      <c r="B43" s="71"/>
      <c r="C43" s="32"/>
      <c r="D43" s="134"/>
      <c r="E43" s="32"/>
      <c r="F43" s="134"/>
      <c r="G43" s="32"/>
      <c r="H43" s="32"/>
      <c r="I43" s="135"/>
      <c r="J43" s="135"/>
      <c r="K43" s="135"/>
      <c r="L43" s="135"/>
      <c r="M43" s="33"/>
      <c r="N43" s="136"/>
      <c r="O43" s="137"/>
      <c r="P43" s="138"/>
      <c r="Q43" s="132" t="str">
        <f t="shared" si="1"/>
        <v/>
      </c>
      <c r="R43" s="75" t="str">
        <f t="shared" si="2"/>
        <v/>
      </c>
      <c r="S43" s="84"/>
      <c r="T43" s="45"/>
      <c r="U43" s="37"/>
      <c r="V43" s="38" t="str">
        <f>_xlfn.IFNA(IFERROR(VLOOKUP(S43,CourseMaster!$D$2:$I$892,6,FALSE),VLOOKUP(T43,CourseMaster!$D$2:$I$892,6,FALSE)),"")</f>
        <v/>
      </c>
      <c r="W43" s="35"/>
      <c r="X43" s="85"/>
      <c r="AJ43" s="36"/>
    </row>
    <row r="44" spans="1:36" ht="12" customHeight="1">
      <c r="A44" s="61">
        <f t="shared" si="0"/>
        <v>30</v>
      </c>
      <c r="B44" s="71"/>
      <c r="C44" s="32"/>
      <c r="D44" s="134"/>
      <c r="E44" s="32"/>
      <c r="F44" s="134"/>
      <c r="G44" s="32"/>
      <c r="H44" s="32"/>
      <c r="I44" s="135"/>
      <c r="J44" s="135"/>
      <c r="K44" s="135"/>
      <c r="L44" s="135"/>
      <c r="M44" s="33"/>
      <c r="N44" s="136"/>
      <c r="O44" s="137"/>
      <c r="P44" s="138"/>
      <c r="Q44" s="132" t="str">
        <f t="shared" si="1"/>
        <v/>
      </c>
      <c r="R44" s="75" t="str">
        <f t="shared" si="2"/>
        <v/>
      </c>
      <c r="S44" s="84"/>
      <c r="T44" s="45"/>
      <c r="U44" s="37"/>
      <c r="V44" s="38" t="str">
        <f>_xlfn.IFNA(IFERROR(VLOOKUP(S44,CourseMaster!$D$2:$I$892,6,FALSE),VLOOKUP(T44,CourseMaster!$D$2:$I$892,6,FALSE)),"")</f>
        <v/>
      </c>
      <c r="W44" s="35"/>
      <c r="X44" s="85"/>
      <c r="AJ44" s="36"/>
    </row>
    <row r="45" spans="1:36" ht="12" customHeight="1">
      <c r="A45" s="61">
        <f t="shared" si="0"/>
        <v>31</v>
      </c>
      <c r="B45" s="71"/>
      <c r="C45" s="32"/>
      <c r="D45" s="134"/>
      <c r="E45" s="32"/>
      <c r="F45" s="134"/>
      <c r="G45" s="32"/>
      <c r="H45" s="32"/>
      <c r="I45" s="135"/>
      <c r="J45" s="135"/>
      <c r="K45" s="135"/>
      <c r="L45" s="135"/>
      <c r="M45" s="33"/>
      <c r="N45" s="136"/>
      <c r="O45" s="137"/>
      <c r="P45" s="138"/>
      <c r="Q45" s="132" t="str">
        <f t="shared" si="1"/>
        <v/>
      </c>
      <c r="R45" s="75" t="str">
        <f t="shared" si="2"/>
        <v/>
      </c>
      <c r="S45" s="84"/>
      <c r="T45" s="45"/>
      <c r="U45" s="37"/>
      <c r="V45" s="38" t="str">
        <f>_xlfn.IFNA(IFERROR(VLOOKUP(S45,CourseMaster!$D$2:$I$892,6,FALSE),VLOOKUP(T45,CourseMaster!$D$2:$I$892,6,FALSE)),"")</f>
        <v/>
      </c>
      <c r="W45" s="40"/>
      <c r="X45" s="141"/>
      <c r="AJ45" s="36"/>
    </row>
    <row r="46" spans="1:36" ht="12" customHeight="1">
      <c r="A46" s="61">
        <f t="shared" si="0"/>
        <v>32</v>
      </c>
      <c r="B46" s="71"/>
      <c r="C46" s="32"/>
      <c r="D46" s="134"/>
      <c r="E46" s="32"/>
      <c r="F46" s="134"/>
      <c r="G46" s="32"/>
      <c r="H46" s="32"/>
      <c r="I46" s="135"/>
      <c r="J46" s="135"/>
      <c r="K46" s="135"/>
      <c r="L46" s="135"/>
      <c r="M46" s="33"/>
      <c r="N46" s="136"/>
      <c r="O46" s="137"/>
      <c r="P46" s="138"/>
      <c r="Q46" s="132" t="str">
        <f t="shared" si="1"/>
        <v/>
      </c>
      <c r="R46" s="75" t="str">
        <f t="shared" si="2"/>
        <v/>
      </c>
      <c r="S46" s="84"/>
      <c r="T46" s="45"/>
      <c r="U46" s="37"/>
      <c r="V46" s="38" t="str">
        <f>_xlfn.IFNA(IFERROR(VLOOKUP(S46,CourseMaster!$D$2:$I$892,6,FALSE),VLOOKUP(T46,CourseMaster!$D$2:$I$892,6,FALSE)),"")</f>
        <v/>
      </c>
      <c r="W46" s="41"/>
      <c r="X46" s="85"/>
      <c r="AJ46" s="36"/>
    </row>
    <row r="47" spans="1:36" ht="12" customHeight="1">
      <c r="A47" s="61">
        <f t="shared" si="0"/>
        <v>33</v>
      </c>
      <c r="B47" s="71"/>
      <c r="C47" s="32"/>
      <c r="D47" s="134"/>
      <c r="E47" s="32"/>
      <c r="F47" s="134"/>
      <c r="G47" s="32"/>
      <c r="H47" s="32"/>
      <c r="I47" s="135"/>
      <c r="J47" s="135"/>
      <c r="K47" s="135"/>
      <c r="L47" s="135"/>
      <c r="M47" s="33"/>
      <c r="N47" s="136"/>
      <c r="O47" s="137"/>
      <c r="P47" s="138"/>
      <c r="Q47" s="132" t="str">
        <f t="shared" si="1"/>
        <v/>
      </c>
      <c r="R47" s="75" t="str">
        <f t="shared" si="2"/>
        <v/>
      </c>
      <c r="S47" s="84"/>
      <c r="T47" s="45"/>
      <c r="U47" s="37"/>
      <c r="V47" s="38" t="str">
        <f>_xlfn.IFNA(IFERROR(VLOOKUP(S47,CourseMaster!$D$2:$I$892,6,FALSE),VLOOKUP(T47,CourseMaster!$D$2:$I$892,6,FALSE)),"")</f>
        <v/>
      </c>
      <c r="W47" s="42"/>
      <c r="X47" s="141"/>
      <c r="AJ47" s="36"/>
    </row>
    <row r="48" spans="1:36" ht="12" customHeight="1">
      <c r="A48" s="61">
        <f t="shared" si="0"/>
        <v>34</v>
      </c>
      <c r="B48" s="71"/>
      <c r="C48" s="32"/>
      <c r="D48" s="134"/>
      <c r="E48" s="32"/>
      <c r="F48" s="134"/>
      <c r="G48" s="32"/>
      <c r="H48" s="32"/>
      <c r="I48" s="135"/>
      <c r="J48" s="135"/>
      <c r="K48" s="135"/>
      <c r="L48" s="135"/>
      <c r="M48" s="33"/>
      <c r="N48" s="136"/>
      <c r="O48" s="137"/>
      <c r="P48" s="138"/>
      <c r="Q48" s="132" t="str">
        <f t="shared" si="1"/>
        <v/>
      </c>
      <c r="R48" s="75" t="str">
        <f t="shared" si="2"/>
        <v/>
      </c>
      <c r="S48" s="84"/>
      <c r="T48" s="45"/>
      <c r="U48" s="37"/>
      <c r="V48" s="38" t="str">
        <f>_xlfn.IFNA(IFERROR(VLOOKUP(S48,CourseMaster!$D$2:$I$892,6,FALSE),VLOOKUP(T48,CourseMaster!$D$2:$I$892,6,FALSE)),"")</f>
        <v/>
      </c>
      <c r="W48" s="42"/>
      <c r="X48" s="85"/>
      <c r="AJ48" s="36"/>
    </row>
    <row r="49" spans="1:36" ht="12" customHeight="1">
      <c r="A49" s="61">
        <f t="shared" si="0"/>
        <v>35</v>
      </c>
      <c r="B49" s="71"/>
      <c r="C49" s="32"/>
      <c r="D49" s="134"/>
      <c r="E49" s="32"/>
      <c r="F49" s="134"/>
      <c r="G49" s="32"/>
      <c r="H49" s="32"/>
      <c r="I49" s="135"/>
      <c r="J49" s="135"/>
      <c r="K49" s="135"/>
      <c r="L49" s="135"/>
      <c r="M49" s="33"/>
      <c r="N49" s="136"/>
      <c r="O49" s="137"/>
      <c r="P49" s="138"/>
      <c r="Q49" s="132" t="str">
        <f t="shared" si="1"/>
        <v/>
      </c>
      <c r="R49" s="75" t="str">
        <f t="shared" si="2"/>
        <v/>
      </c>
      <c r="S49" s="84"/>
      <c r="T49" s="45"/>
      <c r="U49" s="37"/>
      <c r="V49" s="38" t="str">
        <f>_xlfn.IFNA(IFERROR(VLOOKUP(S49,CourseMaster!$D$2:$I$892,6,FALSE),VLOOKUP(T49,CourseMaster!$D$2:$I$892,6,FALSE)),"")</f>
        <v/>
      </c>
      <c r="W49" s="42"/>
      <c r="X49" s="141"/>
      <c r="AJ49" s="36"/>
    </row>
    <row r="50" spans="1:36" ht="12" customHeight="1">
      <c r="A50" s="61">
        <f t="shared" si="0"/>
        <v>36</v>
      </c>
      <c r="B50" s="71"/>
      <c r="C50" s="32"/>
      <c r="D50" s="134"/>
      <c r="E50" s="32"/>
      <c r="F50" s="134"/>
      <c r="G50" s="32"/>
      <c r="H50" s="32"/>
      <c r="I50" s="135"/>
      <c r="J50" s="135"/>
      <c r="K50" s="135"/>
      <c r="L50" s="135"/>
      <c r="M50" s="33"/>
      <c r="N50" s="136"/>
      <c r="O50" s="137"/>
      <c r="P50" s="138"/>
      <c r="Q50" s="132" t="str">
        <f t="shared" si="1"/>
        <v/>
      </c>
      <c r="R50" s="75" t="str">
        <f t="shared" si="2"/>
        <v/>
      </c>
      <c r="S50" s="84"/>
      <c r="T50" s="45"/>
      <c r="U50" s="37"/>
      <c r="V50" s="38" t="str">
        <f>_xlfn.IFNA(IFERROR(VLOOKUP(S50,CourseMaster!$D$2:$I$892,6,FALSE),VLOOKUP(T50,CourseMaster!$D$2:$I$892,6,FALSE)),"")</f>
        <v/>
      </c>
      <c r="W50" s="42"/>
      <c r="X50" s="85"/>
      <c r="AJ50" s="36"/>
    </row>
    <row r="51" spans="1:36" ht="12" customHeight="1">
      <c r="A51" s="61">
        <f t="shared" si="0"/>
        <v>37</v>
      </c>
      <c r="B51" s="71"/>
      <c r="C51" s="32"/>
      <c r="D51" s="134"/>
      <c r="E51" s="32"/>
      <c r="F51" s="134"/>
      <c r="G51" s="32"/>
      <c r="H51" s="32"/>
      <c r="I51" s="135"/>
      <c r="J51" s="135"/>
      <c r="K51" s="135"/>
      <c r="L51" s="135"/>
      <c r="M51" s="33"/>
      <c r="N51" s="136"/>
      <c r="O51" s="137"/>
      <c r="P51" s="138"/>
      <c r="Q51" s="132" t="str">
        <f t="shared" si="1"/>
        <v/>
      </c>
      <c r="R51" s="75" t="str">
        <f t="shared" si="2"/>
        <v/>
      </c>
      <c r="S51" s="84"/>
      <c r="T51" s="45"/>
      <c r="U51" s="37"/>
      <c r="V51" s="38" t="str">
        <f>_xlfn.IFNA(IFERROR(VLOOKUP(S51,CourseMaster!$D$2:$I$892,6,FALSE),VLOOKUP(T51,CourseMaster!$D$2:$I$892,6,FALSE)),"")</f>
        <v/>
      </c>
      <c r="W51" s="42"/>
      <c r="X51" s="141"/>
      <c r="AJ51" s="36"/>
    </row>
    <row r="52" spans="1:36" ht="12" customHeight="1">
      <c r="A52" s="61">
        <f t="shared" si="0"/>
        <v>38</v>
      </c>
      <c r="B52" s="71"/>
      <c r="C52" s="32"/>
      <c r="D52" s="134"/>
      <c r="E52" s="32"/>
      <c r="F52" s="134"/>
      <c r="G52" s="32"/>
      <c r="H52" s="32"/>
      <c r="I52" s="135"/>
      <c r="J52" s="135"/>
      <c r="K52" s="135"/>
      <c r="L52" s="135"/>
      <c r="M52" s="33"/>
      <c r="N52" s="136"/>
      <c r="O52" s="137"/>
      <c r="P52" s="138"/>
      <c r="Q52" s="132" t="str">
        <f t="shared" si="1"/>
        <v/>
      </c>
      <c r="R52" s="75" t="str">
        <f t="shared" si="2"/>
        <v/>
      </c>
      <c r="S52" s="84"/>
      <c r="T52" s="45"/>
      <c r="U52" s="37"/>
      <c r="V52" s="38" t="str">
        <f>_xlfn.IFNA(IFERROR(VLOOKUP(S52,CourseMaster!$D$2:$I$892,6,FALSE),VLOOKUP(T52,CourseMaster!$D$2:$I$892,6,FALSE)),"")</f>
        <v/>
      </c>
      <c r="W52" s="42"/>
      <c r="X52" s="85"/>
      <c r="AJ52" s="36"/>
    </row>
    <row r="53" spans="1:36" ht="12" customHeight="1">
      <c r="A53" s="61">
        <f t="shared" si="0"/>
        <v>39</v>
      </c>
      <c r="B53" s="71"/>
      <c r="C53" s="32"/>
      <c r="D53" s="134"/>
      <c r="E53" s="32"/>
      <c r="F53" s="134"/>
      <c r="G53" s="32"/>
      <c r="H53" s="32"/>
      <c r="I53" s="135"/>
      <c r="J53" s="135"/>
      <c r="K53" s="135"/>
      <c r="L53" s="135"/>
      <c r="M53" s="33"/>
      <c r="N53" s="136"/>
      <c r="O53" s="137"/>
      <c r="P53" s="138"/>
      <c r="Q53" s="132" t="str">
        <f t="shared" si="1"/>
        <v/>
      </c>
      <c r="R53" s="75" t="str">
        <f t="shared" si="2"/>
        <v/>
      </c>
      <c r="S53" s="84"/>
      <c r="T53" s="45"/>
      <c r="U53" s="140"/>
      <c r="V53" s="38" t="str">
        <f>_xlfn.IFNA(IFERROR(VLOOKUP(S53,CourseMaster!$D$2:$I$892,6,FALSE),VLOOKUP(T53,CourseMaster!$D$2:$I$892,6,FALSE)),"")</f>
        <v/>
      </c>
      <c r="W53" s="42"/>
      <c r="X53" s="85"/>
      <c r="AJ53" s="36"/>
    </row>
    <row r="54" spans="1:36" ht="12" customHeight="1">
      <c r="A54" s="61">
        <f t="shared" si="0"/>
        <v>40</v>
      </c>
      <c r="B54" s="71"/>
      <c r="C54" s="32"/>
      <c r="D54" s="134"/>
      <c r="E54" s="32"/>
      <c r="F54" s="134"/>
      <c r="G54" s="32"/>
      <c r="H54" s="32"/>
      <c r="I54" s="135"/>
      <c r="J54" s="135"/>
      <c r="K54" s="135"/>
      <c r="L54" s="135"/>
      <c r="M54" s="33"/>
      <c r="N54" s="136"/>
      <c r="O54" s="137"/>
      <c r="P54" s="138"/>
      <c r="Q54" s="132" t="str">
        <f t="shared" si="1"/>
        <v/>
      </c>
      <c r="R54" s="75" t="str">
        <f t="shared" si="2"/>
        <v/>
      </c>
      <c r="S54" s="84"/>
      <c r="T54" s="45"/>
      <c r="U54" s="37"/>
      <c r="V54" s="38" t="str">
        <f>_xlfn.IFNA(IFERROR(VLOOKUP(S54,CourseMaster!$D$2:$I$892,6,FALSE),VLOOKUP(T54,CourseMaster!$D$2:$I$892,6,FALSE)),"")</f>
        <v/>
      </c>
      <c r="W54" s="42"/>
      <c r="X54" s="85"/>
      <c r="AJ54" s="36"/>
    </row>
    <row r="55" spans="1:36" ht="12" customHeight="1">
      <c r="A55" s="61">
        <f t="shared" si="0"/>
        <v>41</v>
      </c>
      <c r="B55" s="71"/>
      <c r="C55" s="32"/>
      <c r="D55" s="134"/>
      <c r="E55" s="32"/>
      <c r="F55" s="134"/>
      <c r="G55" s="32"/>
      <c r="H55" s="32"/>
      <c r="I55" s="135"/>
      <c r="J55" s="135"/>
      <c r="K55" s="135"/>
      <c r="L55" s="135"/>
      <c r="M55" s="33"/>
      <c r="N55" s="136"/>
      <c r="O55" s="137"/>
      <c r="P55" s="138"/>
      <c r="Q55" s="132" t="str">
        <f t="shared" si="1"/>
        <v/>
      </c>
      <c r="R55" s="75" t="str">
        <f t="shared" si="2"/>
        <v/>
      </c>
      <c r="S55" s="84"/>
      <c r="T55" s="45"/>
      <c r="U55" s="37"/>
      <c r="V55" s="38" t="str">
        <f>_xlfn.IFNA(IFERROR(VLOOKUP(S55,CourseMaster!$D$2:$I$892,6,FALSE),VLOOKUP(T55,CourseMaster!$D$2:$I$892,6,FALSE)),"")</f>
        <v/>
      </c>
      <c r="W55" s="41"/>
      <c r="X55" s="141"/>
      <c r="AJ55" s="36"/>
    </row>
    <row r="56" spans="1:36" ht="12" customHeight="1">
      <c r="A56" s="61">
        <f t="shared" si="0"/>
        <v>42</v>
      </c>
      <c r="B56" s="71"/>
      <c r="C56" s="32"/>
      <c r="D56" s="134"/>
      <c r="E56" s="32"/>
      <c r="F56" s="134"/>
      <c r="G56" s="32"/>
      <c r="H56" s="32"/>
      <c r="I56" s="135"/>
      <c r="J56" s="135"/>
      <c r="K56" s="135"/>
      <c r="L56" s="135"/>
      <c r="M56" s="33"/>
      <c r="N56" s="136"/>
      <c r="O56" s="137"/>
      <c r="P56" s="138"/>
      <c r="Q56" s="132" t="str">
        <f t="shared" si="1"/>
        <v/>
      </c>
      <c r="R56" s="75" t="str">
        <f t="shared" si="2"/>
        <v/>
      </c>
      <c r="S56" s="84"/>
      <c r="T56" s="45"/>
      <c r="U56" s="37"/>
      <c r="V56" s="38" t="str">
        <f>_xlfn.IFNA(IFERROR(VLOOKUP(S56,CourseMaster!$D$2:$I$892,6,FALSE),VLOOKUP(T56,CourseMaster!$D$2:$I$892,6,FALSE)),"")</f>
        <v/>
      </c>
      <c r="W56" s="41"/>
      <c r="X56" s="85"/>
      <c r="AJ56" s="36"/>
    </row>
    <row r="57" spans="1:36" ht="12" customHeight="1">
      <c r="A57" s="61">
        <f t="shared" si="0"/>
        <v>43</v>
      </c>
      <c r="B57" s="71"/>
      <c r="C57" s="32"/>
      <c r="D57" s="134"/>
      <c r="E57" s="32"/>
      <c r="F57" s="134"/>
      <c r="G57" s="32"/>
      <c r="H57" s="32"/>
      <c r="I57" s="135"/>
      <c r="J57" s="135"/>
      <c r="K57" s="135"/>
      <c r="L57" s="135"/>
      <c r="M57" s="33"/>
      <c r="N57" s="136"/>
      <c r="O57" s="137"/>
      <c r="P57" s="138"/>
      <c r="Q57" s="132" t="str">
        <f t="shared" si="1"/>
        <v/>
      </c>
      <c r="R57" s="75" t="str">
        <f t="shared" si="2"/>
        <v/>
      </c>
      <c r="S57" s="84"/>
      <c r="T57" s="45"/>
      <c r="U57" s="37"/>
      <c r="V57" s="38" t="str">
        <f>_xlfn.IFNA(IFERROR(VLOOKUP(S57,CourseMaster!$D$2:$I$892,6,FALSE),VLOOKUP(T57,CourseMaster!$D$2:$I$892,6,FALSE)),"")</f>
        <v/>
      </c>
      <c r="W57" s="42"/>
      <c r="X57" s="141"/>
      <c r="AJ57" s="36"/>
    </row>
    <row r="58" spans="1:36" ht="12" customHeight="1">
      <c r="A58" s="61">
        <f t="shared" si="0"/>
        <v>44</v>
      </c>
      <c r="B58" s="71"/>
      <c r="C58" s="32"/>
      <c r="D58" s="134"/>
      <c r="E58" s="32"/>
      <c r="F58" s="134"/>
      <c r="G58" s="32"/>
      <c r="H58" s="32"/>
      <c r="I58" s="135"/>
      <c r="J58" s="135"/>
      <c r="K58" s="135"/>
      <c r="L58" s="135"/>
      <c r="M58" s="33"/>
      <c r="N58" s="136"/>
      <c r="O58" s="137"/>
      <c r="P58" s="138"/>
      <c r="Q58" s="132" t="str">
        <f t="shared" si="1"/>
        <v/>
      </c>
      <c r="R58" s="75" t="str">
        <f t="shared" si="2"/>
        <v/>
      </c>
      <c r="S58" s="84"/>
      <c r="T58" s="45"/>
      <c r="U58" s="37"/>
      <c r="V58" s="38" t="str">
        <f>_xlfn.IFNA(IFERROR(VLOOKUP(S58,CourseMaster!$D$2:$I$892,6,FALSE),VLOOKUP(T58,CourseMaster!$D$2:$I$892,6,FALSE)),"")</f>
        <v/>
      </c>
      <c r="W58" s="42"/>
      <c r="X58" s="85"/>
      <c r="AJ58" s="36"/>
    </row>
    <row r="59" spans="1:36" ht="12" customHeight="1">
      <c r="A59" s="61">
        <f t="shared" si="0"/>
        <v>45</v>
      </c>
      <c r="B59" s="71"/>
      <c r="C59" s="32"/>
      <c r="D59" s="134"/>
      <c r="E59" s="32"/>
      <c r="F59" s="134"/>
      <c r="G59" s="32"/>
      <c r="H59" s="32"/>
      <c r="I59" s="135"/>
      <c r="J59" s="135"/>
      <c r="K59" s="135"/>
      <c r="L59" s="135"/>
      <c r="M59" s="33"/>
      <c r="N59" s="136"/>
      <c r="O59" s="137"/>
      <c r="P59" s="138"/>
      <c r="Q59" s="132" t="str">
        <f t="shared" si="1"/>
        <v/>
      </c>
      <c r="R59" s="75" t="str">
        <f t="shared" si="2"/>
        <v/>
      </c>
      <c r="S59" s="84"/>
      <c r="T59" s="45"/>
      <c r="U59" s="37"/>
      <c r="V59" s="38" t="str">
        <f>_xlfn.IFNA(IFERROR(VLOOKUP(S59,CourseMaster!$D$2:$I$892,6,FALSE),VLOOKUP(T59,CourseMaster!$D$2:$I$892,6,FALSE)),"")</f>
        <v/>
      </c>
      <c r="W59" s="42"/>
      <c r="X59" s="141"/>
      <c r="AJ59" s="36"/>
    </row>
    <row r="60" spans="1:36" ht="12" customHeight="1">
      <c r="A60" s="61">
        <f t="shared" si="0"/>
        <v>46</v>
      </c>
      <c r="B60" s="71"/>
      <c r="C60" s="32"/>
      <c r="D60" s="134"/>
      <c r="E60" s="32"/>
      <c r="F60" s="134"/>
      <c r="G60" s="32"/>
      <c r="H60" s="32"/>
      <c r="I60" s="135"/>
      <c r="J60" s="135"/>
      <c r="K60" s="135"/>
      <c r="L60" s="135"/>
      <c r="M60" s="33"/>
      <c r="N60" s="136"/>
      <c r="O60" s="137"/>
      <c r="P60" s="138"/>
      <c r="Q60" s="132" t="str">
        <f t="shared" si="1"/>
        <v/>
      </c>
      <c r="R60" s="75" t="str">
        <f t="shared" si="2"/>
        <v/>
      </c>
      <c r="S60" s="84"/>
      <c r="T60" s="45"/>
      <c r="U60" s="37"/>
      <c r="V60" s="38" t="str">
        <f>_xlfn.IFNA(IFERROR(VLOOKUP(S60,CourseMaster!$D$2:$I$892,6,FALSE),VLOOKUP(T60,CourseMaster!$D$2:$I$892,6,FALSE)),"")</f>
        <v/>
      </c>
      <c r="W60" s="42"/>
      <c r="X60" s="85"/>
      <c r="AJ60" s="36"/>
    </row>
    <row r="61" spans="1:36" ht="12" customHeight="1">
      <c r="A61" s="61">
        <f t="shared" si="0"/>
        <v>47</v>
      </c>
      <c r="B61" s="71"/>
      <c r="C61" s="32"/>
      <c r="D61" s="134"/>
      <c r="E61" s="32"/>
      <c r="F61" s="134"/>
      <c r="G61" s="32"/>
      <c r="H61" s="32"/>
      <c r="I61" s="135"/>
      <c r="J61" s="135"/>
      <c r="K61" s="135"/>
      <c r="L61" s="135"/>
      <c r="M61" s="33"/>
      <c r="N61" s="136"/>
      <c r="O61" s="137"/>
      <c r="P61" s="138"/>
      <c r="Q61" s="132" t="str">
        <f t="shared" si="1"/>
        <v/>
      </c>
      <c r="R61" s="75" t="str">
        <f t="shared" si="2"/>
        <v/>
      </c>
      <c r="S61" s="84"/>
      <c r="T61" s="45"/>
      <c r="U61" s="37"/>
      <c r="V61" s="38" t="str">
        <f>_xlfn.IFNA(IFERROR(VLOOKUP(S61,CourseMaster!$D$2:$I$892,6,FALSE),VLOOKUP(T61,CourseMaster!$D$2:$I$892,6,FALSE)),"")</f>
        <v/>
      </c>
      <c r="W61" s="42"/>
      <c r="X61" s="141"/>
      <c r="AJ61" s="36"/>
    </row>
    <row r="62" spans="1:36" ht="12" customHeight="1">
      <c r="A62" s="61">
        <f t="shared" si="0"/>
        <v>48</v>
      </c>
      <c r="B62" s="71"/>
      <c r="C62" s="32"/>
      <c r="D62" s="134"/>
      <c r="E62" s="32"/>
      <c r="F62" s="134"/>
      <c r="G62" s="32"/>
      <c r="H62" s="32"/>
      <c r="I62" s="135"/>
      <c r="J62" s="135"/>
      <c r="K62" s="135"/>
      <c r="L62" s="135"/>
      <c r="M62" s="33"/>
      <c r="N62" s="136"/>
      <c r="O62" s="137"/>
      <c r="P62" s="138"/>
      <c r="Q62" s="132" t="str">
        <f t="shared" si="1"/>
        <v/>
      </c>
      <c r="R62" s="75" t="str">
        <f t="shared" si="2"/>
        <v/>
      </c>
      <c r="S62" s="84"/>
      <c r="T62" s="45"/>
      <c r="U62" s="37"/>
      <c r="V62" s="38" t="str">
        <f>_xlfn.IFNA(IFERROR(VLOOKUP(S62,CourseMaster!$D$2:$I$892,6,FALSE),VLOOKUP(T62,CourseMaster!$D$2:$I$892,6,FALSE)),"")</f>
        <v/>
      </c>
      <c r="W62" s="42"/>
      <c r="X62" s="85"/>
    </row>
    <row r="63" spans="1:36" ht="12" customHeight="1">
      <c r="A63" s="61">
        <f t="shared" si="0"/>
        <v>49</v>
      </c>
      <c r="B63" s="71"/>
      <c r="C63" s="32"/>
      <c r="D63" s="134"/>
      <c r="E63" s="32"/>
      <c r="F63" s="134"/>
      <c r="G63" s="32"/>
      <c r="H63" s="32"/>
      <c r="I63" s="135"/>
      <c r="J63" s="135"/>
      <c r="K63" s="135"/>
      <c r="L63" s="135"/>
      <c r="M63" s="33"/>
      <c r="N63" s="136"/>
      <c r="O63" s="137"/>
      <c r="P63" s="138"/>
      <c r="Q63" s="132" t="str">
        <f t="shared" si="1"/>
        <v/>
      </c>
      <c r="R63" s="75" t="str">
        <f t="shared" si="2"/>
        <v/>
      </c>
      <c r="S63" s="84"/>
      <c r="T63" s="45"/>
      <c r="U63" s="37"/>
      <c r="V63" s="38" t="str">
        <f>_xlfn.IFNA(IFERROR(VLOOKUP(S63,CourseMaster!$D$2:$I$892,6,FALSE),VLOOKUP(T63,CourseMaster!$D$2:$I$892,6,FALSE)),"")</f>
        <v/>
      </c>
      <c r="W63" s="42"/>
      <c r="X63" s="85"/>
    </row>
    <row r="64" spans="1:36" ht="12" customHeight="1">
      <c r="A64" s="61">
        <f t="shared" si="0"/>
        <v>50</v>
      </c>
      <c r="B64" s="71"/>
      <c r="C64" s="32"/>
      <c r="D64" s="134"/>
      <c r="E64" s="32"/>
      <c r="F64" s="134"/>
      <c r="G64" s="32"/>
      <c r="H64" s="32"/>
      <c r="I64" s="135"/>
      <c r="J64" s="135"/>
      <c r="K64" s="135"/>
      <c r="L64" s="135"/>
      <c r="M64" s="33"/>
      <c r="N64" s="136"/>
      <c r="O64" s="137"/>
      <c r="P64" s="138"/>
      <c r="Q64" s="132" t="str">
        <f t="shared" si="1"/>
        <v/>
      </c>
      <c r="R64" s="75" t="str">
        <f t="shared" si="2"/>
        <v/>
      </c>
      <c r="S64" s="84"/>
      <c r="T64" s="45"/>
      <c r="U64" s="37"/>
      <c r="V64" s="38" t="str">
        <f>_xlfn.IFNA(IFERROR(VLOOKUP(S64,CourseMaster!$D$2:$I$892,6,FALSE),VLOOKUP(T64,CourseMaster!$D$2:$I$892,6,FALSE)),"")</f>
        <v/>
      </c>
      <c r="W64" s="42"/>
      <c r="X64" s="85"/>
    </row>
    <row r="65" spans="1:36" ht="12" customHeight="1">
      <c r="A65" s="61">
        <f t="shared" si="0"/>
        <v>51</v>
      </c>
      <c r="B65" s="71"/>
      <c r="C65" s="32"/>
      <c r="D65" s="134"/>
      <c r="E65" s="32"/>
      <c r="F65" s="134"/>
      <c r="G65" s="32"/>
      <c r="H65" s="32"/>
      <c r="I65" s="135"/>
      <c r="J65" s="135"/>
      <c r="K65" s="135"/>
      <c r="L65" s="135"/>
      <c r="M65" s="33"/>
      <c r="N65" s="136"/>
      <c r="O65" s="137"/>
      <c r="P65" s="138"/>
      <c r="Q65" s="132" t="str">
        <f t="shared" si="1"/>
        <v/>
      </c>
      <c r="R65" s="75" t="str">
        <f t="shared" si="2"/>
        <v/>
      </c>
      <c r="S65" s="84"/>
      <c r="T65" s="45"/>
      <c r="U65" s="37"/>
      <c r="V65" s="38" t="str">
        <f>_xlfn.IFNA(IFERROR(VLOOKUP(S65,CourseMaster!$D$2:$I$892,6,FALSE),VLOOKUP(T65,CourseMaster!$D$2:$I$892,6,FALSE)),"")</f>
        <v/>
      </c>
      <c r="W65" s="41"/>
      <c r="X65" s="85"/>
    </row>
    <row r="66" spans="1:36" ht="12" customHeight="1">
      <c r="A66" s="61">
        <f t="shared" si="0"/>
        <v>52</v>
      </c>
      <c r="B66" s="71"/>
      <c r="C66" s="32"/>
      <c r="D66" s="134"/>
      <c r="E66" s="32"/>
      <c r="F66" s="134"/>
      <c r="G66" s="32"/>
      <c r="H66" s="32"/>
      <c r="I66" s="135"/>
      <c r="J66" s="135"/>
      <c r="K66" s="135"/>
      <c r="L66" s="135"/>
      <c r="M66" s="33"/>
      <c r="N66" s="136"/>
      <c r="O66" s="137"/>
      <c r="P66" s="138"/>
      <c r="Q66" s="132" t="str">
        <f t="shared" si="1"/>
        <v/>
      </c>
      <c r="R66" s="75" t="str">
        <f t="shared" si="2"/>
        <v/>
      </c>
      <c r="S66" s="84"/>
      <c r="T66" s="45"/>
      <c r="U66" s="37"/>
      <c r="V66" s="38" t="str">
        <f>_xlfn.IFNA(IFERROR(VLOOKUP(S66,CourseMaster!$D$2:$I$892,6,FALSE),VLOOKUP(T66,CourseMaster!$D$2:$I$892,6,FALSE)),"")</f>
        <v/>
      </c>
      <c r="W66" s="41"/>
      <c r="X66" s="85"/>
    </row>
    <row r="67" spans="1:36" ht="12" customHeight="1">
      <c r="A67" s="61">
        <f t="shared" si="0"/>
        <v>53</v>
      </c>
      <c r="B67" s="71"/>
      <c r="C67" s="32"/>
      <c r="D67" s="134"/>
      <c r="E67" s="32"/>
      <c r="F67" s="134"/>
      <c r="G67" s="32"/>
      <c r="H67" s="32"/>
      <c r="I67" s="135"/>
      <c r="J67" s="135"/>
      <c r="K67" s="135"/>
      <c r="L67" s="135"/>
      <c r="M67" s="33"/>
      <c r="N67" s="136"/>
      <c r="O67" s="137"/>
      <c r="P67" s="138"/>
      <c r="Q67" s="132" t="str">
        <f t="shared" si="1"/>
        <v/>
      </c>
      <c r="R67" s="75" t="str">
        <f t="shared" si="2"/>
        <v/>
      </c>
      <c r="S67" s="84"/>
      <c r="T67" s="45"/>
      <c r="U67" s="37"/>
      <c r="V67" s="38" t="str">
        <f>_xlfn.IFNA(IFERROR(VLOOKUP(S67,CourseMaster!$D$2:$I$892,6,FALSE),VLOOKUP(T67,CourseMaster!$D$2:$I$892,6,FALSE)),"")</f>
        <v/>
      </c>
      <c r="W67" s="42"/>
      <c r="X67" s="85"/>
    </row>
    <row r="68" spans="1:36" ht="12" customHeight="1">
      <c r="A68" s="61">
        <f t="shared" si="0"/>
        <v>54</v>
      </c>
      <c r="B68" s="71"/>
      <c r="C68" s="32"/>
      <c r="D68" s="134"/>
      <c r="E68" s="32"/>
      <c r="F68" s="134"/>
      <c r="G68" s="32"/>
      <c r="H68" s="32"/>
      <c r="I68" s="135"/>
      <c r="J68" s="135"/>
      <c r="K68" s="135"/>
      <c r="L68" s="135"/>
      <c r="M68" s="33"/>
      <c r="N68" s="136"/>
      <c r="O68" s="137"/>
      <c r="P68" s="138"/>
      <c r="Q68" s="132" t="str">
        <f t="shared" si="1"/>
        <v/>
      </c>
      <c r="R68" s="75" t="str">
        <f t="shared" si="2"/>
        <v/>
      </c>
      <c r="S68" s="84"/>
      <c r="T68" s="45"/>
      <c r="U68" s="37"/>
      <c r="V68" s="38" t="str">
        <f>_xlfn.IFNA(IFERROR(VLOOKUP(S68,CourseMaster!$D$2:$I$892,6,FALSE),VLOOKUP(T68,CourseMaster!$D$2:$I$892,6,FALSE)),"")</f>
        <v/>
      </c>
      <c r="W68" s="42"/>
      <c r="X68" s="85"/>
    </row>
    <row r="69" spans="1:36" ht="12" customHeight="1">
      <c r="A69" s="61">
        <f t="shared" si="0"/>
        <v>55</v>
      </c>
      <c r="B69" s="71"/>
      <c r="C69" s="32"/>
      <c r="D69" s="134"/>
      <c r="E69" s="32"/>
      <c r="F69" s="134"/>
      <c r="G69" s="32"/>
      <c r="H69" s="32"/>
      <c r="I69" s="135"/>
      <c r="J69" s="135"/>
      <c r="K69" s="135"/>
      <c r="L69" s="135"/>
      <c r="M69" s="33"/>
      <c r="N69" s="136"/>
      <c r="O69" s="137"/>
      <c r="P69" s="138"/>
      <c r="Q69" s="132" t="str">
        <f t="shared" si="1"/>
        <v/>
      </c>
      <c r="R69" s="75" t="str">
        <f t="shared" si="2"/>
        <v/>
      </c>
      <c r="S69" s="84"/>
      <c r="T69" s="45"/>
      <c r="U69" s="37"/>
      <c r="V69" s="38" t="str">
        <f>_xlfn.IFNA(IFERROR(VLOOKUP(S69,CourseMaster!$D$2:$I$892,6,FALSE),VLOOKUP(T69,CourseMaster!$D$2:$I$892,6,FALSE)),"")</f>
        <v/>
      </c>
      <c r="W69" s="42"/>
      <c r="X69" s="85"/>
    </row>
    <row r="70" spans="1:36" ht="12" customHeight="1">
      <c r="A70" s="61">
        <f t="shared" si="0"/>
        <v>56</v>
      </c>
      <c r="B70" s="71"/>
      <c r="C70" s="32"/>
      <c r="D70" s="134"/>
      <c r="E70" s="32"/>
      <c r="F70" s="134"/>
      <c r="G70" s="32"/>
      <c r="H70" s="32"/>
      <c r="I70" s="135"/>
      <c r="J70" s="135"/>
      <c r="K70" s="135"/>
      <c r="L70" s="135"/>
      <c r="M70" s="33"/>
      <c r="N70" s="136"/>
      <c r="O70" s="137"/>
      <c r="P70" s="138"/>
      <c r="Q70" s="132" t="str">
        <f t="shared" si="1"/>
        <v/>
      </c>
      <c r="R70" s="75" t="str">
        <f t="shared" si="2"/>
        <v/>
      </c>
      <c r="S70" s="84"/>
      <c r="T70" s="45"/>
      <c r="U70" s="37"/>
      <c r="V70" s="38" t="str">
        <f>_xlfn.IFNA(IFERROR(VLOOKUP(S70,CourseMaster!$D$2:$I$892,6,FALSE),VLOOKUP(T70,CourseMaster!$D$2:$I$892,6,FALSE)),"")</f>
        <v/>
      </c>
      <c r="W70" s="42"/>
      <c r="X70" s="85"/>
    </row>
    <row r="71" spans="1:36" ht="12" customHeight="1">
      <c r="A71" s="61">
        <f t="shared" si="0"/>
        <v>57</v>
      </c>
      <c r="B71" s="71"/>
      <c r="C71" s="32"/>
      <c r="D71" s="134"/>
      <c r="E71" s="32"/>
      <c r="F71" s="134"/>
      <c r="G71" s="32"/>
      <c r="H71" s="32"/>
      <c r="I71" s="135"/>
      <c r="J71" s="135"/>
      <c r="K71" s="135"/>
      <c r="L71" s="135"/>
      <c r="M71" s="33"/>
      <c r="N71" s="136"/>
      <c r="O71" s="137"/>
      <c r="P71" s="138"/>
      <c r="Q71" s="132" t="str">
        <f t="shared" si="1"/>
        <v/>
      </c>
      <c r="R71" s="75" t="str">
        <f t="shared" si="2"/>
        <v/>
      </c>
      <c r="S71" s="84"/>
      <c r="T71" s="45"/>
      <c r="U71" s="37"/>
      <c r="V71" s="38" t="str">
        <f>_xlfn.IFNA(IFERROR(VLOOKUP(S71,CourseMaster!$D$2:$I$892,6,FALSE),VLOOKUP(T71,CourseMaster!$D$2:$I$892,6,FALSE)),"")</f>
        <v/>
      </c>
      <c r="W71" s="42"/>
      <c r="X71" s="85"/>
    </row>
    <row r="72" spans="1:36" ht="12" customHeight="1">
      <c r="A72" s="61">
        <f t="shared" si="0"/>
        <v>58</v>
      </c>
      <c r="B72" s="71"/>
      <c r="C72" s="32"/>
      <c r="D72" s="134"/>
      <c r="E72" s="32"/>
      <c r="F72" s="134"/>
      <c r="G72" s="32"/>
      <c r="H72" s="32"/>
      <c r="I72" s="135"/>
      <c r="J72" s="135"/>
      <c r="K72" s="135"/>
      <c r="L72" s="135"/>
      <c r="M72" s="33"/>
      <c r="N72" s="136"/>
      <c r="O72" s="137"/>
      <c r="P72" s="138"/>
      <c r="Q72" s="132" t="str">
        <f t="shared" si="1"/>
        <v/>
      </c>
      <c r="R72" s="75" t="str">
        <f t="shared" si="2"/>
        <v/>
      </c>
      <c r="S72" s="84"/>
      <c r="T72" s="45"/>
      <c r="U72" s="37"/>
      <c r="V72" s="38" t="str">
        <f>_xlfn.IFNA(IFERROR(VLOOKUP(S72,CourseMaster!$D$2:$I$892,6,FALSE),VLOOKUP(T72,CourseMaster!$D$2:$I$892,6,FALSE)),"")</f>
        <v/>
      </c>
      <c r="W72" s="42"/>
      <c r="X72" s="85"/>
    </row>
    <row r="73" spans="1:36" ht="12" customHeight="1">
      <c r="A73" s="61">
        <f t="shared" si="0"/>
        <v>59</v>
      </c>
      <c r="B73" s="71"/>
      <c r="C73" s="32"/>
      <c r="D73" s="134"/>
      <c r="E73" s="32"/>
      <c r="F73" s="134"/>
      <c r="G73" s="32"/>
      <c r="H73" s="32"/>
      <c r="I73" s="135"/>
      <c r="J73" s="135"/>
      <c r="K73" s="135"/>
      <c r="L73" s="135"/>
      <c r="M73" s="33"/>
      <c r="N73" s="136"/>
      <c r="O73" s="137"/>
      <c r="P73" s="138"/>
      <c r="Q73" s="132" t="str">
        <f t="shared" si="1"/>
        <v/>
      </c>
      <c r="R73" s="75" t="str">
        <f t="shared" si="2"/>
        <v/>
      </c>
      <c r="S73" s="84"/>
      <c r="T73" s="45"/>
      <c r="U73" s="140"/>
      <c r="V73" s="38" t="str">
        <f>_xlfn.IFNA(IFERROR(VLOOKUP(S73,CourseMaster!$D$2:$I$892,6,FALSE),VLOOKUP(T73,CourseMaster!$D$2:$I$892,6,FALSE)),"")</f>
        <v/>
      </c>
      <c r="W73" s="42"/>
      <c r="X73" s="141"/>
      <c r="AJ73" s="36"/>
    </row>
    <row r="74" spans="1:36" ht="12" customHeight="1">
      <c r="A74" s="61">
        <f t="shared" si="0"/>
        <v>60</v>
      </c>
      <c r="B74" s="71"/>
      <c r="C74" s="32"/>
      <c r="D74" s="134"/>
      <c r="E74" s="32"/>
      <c r="F74" s="134"/>
      <c r="G74" s="32"/>
      <c r="H74" s="32"/>
      <c r="I74" s="135"/>
      <c r="J74" s="135"/>
      <c r="K74" s="135"/>
      <c r="L74" s="135"/>
      <c r="M74" s="33"/>
      <c r="N74" s="136"/>
      <c r="O74" s="137"/>
      <c r="P74" s="138"/>
      <c r="Q74" s="132" t="str">
        <f t="shared" si="1"/>
        <v/>
      </c>
      <c r="R74" s="75" t="str">
        <f t="shared" si="2"/>
        <v/>
      </c>
      <c r="S74" s="84"/>
      <c r="T74" s="45"/>
      <c r="U74" s="37"/>
      <c r="V74" s="38" t="str">
        <f>_xlfn.IFNA(IFERROR(VLOOKUP(S74,CourseMaster!$D$2:$I$892,6,FALSE),VLOOKUP(T74,CourseMaster!$D$2:$I$892,6,FALSE)),"")</f>
        <v/>
      </c>
      <c r="W74" s="42"/>
      <c r="X74" s="85"/>
      <c r="AJ74" s="36"/>
    </row>
    <row r="75" spans="1:36" ht="12" customHeight="1">
      <c r="A75" s="61">
        <f t="shared" si="0"/>
        <v>61</v>
      </c>
      <c r="B75" s="71"/>
      <c r="C75" s="32"/>
      <c r="D75" s="134"/>
      <c r="E75" s="32"/>
      <c r="F75" s="134"/>
      <c r="G75" s="32"/>
      <c r="H75" s="32"/>
      <c r="I75" s="135"/>
      <c r="J75" s="135"/>
      <c r="K75" s="135"/>
      <c r="L75" s="135"/>
      <c r="M75" s="33"/>
      <c r="N75" s="136"/>
      <c r="O75" s="137"/>
      <c r="P75" s="138"/>
      <c r="Q75" s="132" t="str">
        <f t="shared" si="1"/>
        <v/>
      </c>
      <c r="R75" s="75" t="str">
        <f t="shared" si="2"/>
        <v/>
      </c>
      <c r="S75" s="84"/>
      <c r="T75" s="45"/>
      <c r="U75" s="37"/>
      <c r="V75" s="38" t="str">
        <f>_xlfn.IFNA(IFERROR(VLOOKUP(S75,CourseMaster!$D$2:$I$892,6,FALSE),VLOOKUP(T75,CourseMaster!$D$2:$I$892,6,FALSE)),"")</f>
        <v/>
      </c>
      <c r="W75" s="42"/>
      <c r="X75" s="141"/>
      <c r="AJ75" s="36"/>
    </row>
    <row r="76" spans="1:36" ht="12" customHeight="1">
      <c r="A76" s="61">
        <f t="shared" si="0"/>
        <v>62</v>
      </c>
      <c r="B76" s="71"/>
      <c r="C76" s="32"/>
      <c r="D76" s="134"/>
      <c r="E76" s="32"/>
      <c r="F76" s="134"/>
      <c r="G76" s="32"/>
      <c r="H76" s="32"/>
      <c r="I76" s="135"/>
      <c r="J76" s="135"/>
      <c r="K76" s="135"/>
      <c r="L76" s="135"/>
      <c r="M76" s="33"/>
      <c r="N76" s="136"/>
      <c r="O76" s="137"/>
      <c r="P76" s="138"/>
      <c r="Q76" s="132" t="str">
        <f t="shared" si="1"/>
        <v/>
      </c>
      <c r="R76" s="75" t="str">
        <f t="shared" si="2"/>
        <v/>
      </c>
      <c r="S76" s="84"/>
      <c r="T76" s="45"/>
      <c r="U76" s="37"/>
      <c r="V76" s="38" t="str">
        <f>_xlfn.IFNA(IFERROR(VLOOKUP(S76,CourseMaster!$D$2:$I$892,6,FALSE),VLOOKUP(T76,CourseMaster!$D$2:$I$892,6,FALSE)),"")</f>
        <v/>
      </c>
      <c r="W76" s="42"/>
      <c r="X76" s="85"/>
      <c r="AJ76" s="36"/>
    </row>
    <row r="77" spans="1:36" ht="12" customHeight="1">
      <c r="A77" s="61">
        <f t="shared" si="0"/>
        <v>63</v>
      </c>
      <c r="B77" s="71"/>
      <c r="C77" s="32"/>
      <c r="D77" s="134"/>
      <c r="E77" s="32"/>
      <c r="F77" s="134"/>
      <c r="G77" s="32"/>
      <c r="H77" s="32"/>
      <c r="I77" s="135"/>
      <c r="J77" s="135"/>
      <c r="K77" s="135"/>
      <c r="L77" s="135"/>
      <c r="M77" s="33"/>
      <c r="N77" s="136"/>
      <c r="O77" s="137"/>
      <c r="P77" s="138"/>
      <c r="Q77" s="132" t="str">
        <f t="shared" si="1"/>
        <v/>
      </c>
      <c r="R77" s="75" t="str">
        <f t="shared" si="2"/>
        <v/>
      </c>
      <c r="S77" s="84"/>
      <c r="T77" s="45"/>
      <c r="U77" s="37"/>
      <c r="V77" s="38" t="str">
        <f>_xlfn.IFNA(IFERROR(VLOOKUP(S77,CourseMaster!$D$2:$I$892,6,FALSE),VLOOKUP(T77,CourseMaster!$D$2:$I$892,6,FALSE)),"")</f>
        <v/>
      </c>
      <c r="W77" s="42"/>
      <c r="X77" s="141"/>
      <c r="AJ77" s="36"/>
    </row>
    <row r="78" spans="1:36" ht="12" customHeight="1">
      <c r="A78" s="61">
        <f t="shared" si="0"/>
        <v>64</v>
      </c>
      <c r="B78" s="71"/>
      <c r="C78" s="32"/>
      <c r="D78" s="134"/>
      <c r="E78" s="32"/>
      <c r="F78" s="134"/>
      <c r="G78" s="32"/>
      <c r="H78" s="32"/>
      <c r="I78" s="135"/>
      <c r="J78" s="135"/>
      <c r="K78" s="135"/>
      <c r="L78" s="135"/>
      <c r="M78" s="33"/>
      <c r="N78" s="136"/>
      <c r="O78" s="137"/>
      <c r="P78" s="138"/>
      <c r="Q78" s="132" t="str">
        <f t="shared" si="1"/>
        <v/>
      </c>
      <c r="R78" s="75" t="str">
        <f t="shared" si="2"/>
        <v/>
      </c>
      <c r="S78" s="84"/>
      <c r="T78" s="45"/>
      <c r="U78" s="37"/>
      <c r="V78" s="38" t="str">
        <f>_xlfn.IFNA(IFERROR(VLOOKUP(S78,CourseMaster!$D$2:$I$892,6,FALSE),VLOOKUP(T78,CourseMaster!$D$2:$I$892,6,FALSE)),"")</f>
        <v/>
      </c>
      <c r="W78" s="42"/>
      <c r="X78" s="85"/>
      <c r="AJ78" s="36"/>
    </row>
    <row r="79" spans="1:36" ht="12" customHeight="1">
      <c r="A79" s="61">
        <f t="shared" si="0"/>
        <v>65</v>
      </c>
      <c r="B79" s="71"/>
      <c r="C79" s="32"/>
      <c r="D79" s="134"/>
      <c r="E79" s="32"/>
      <c r="F79" s="134"/>
      <c r="G79" s="32"/>
      <c r="H79" s="32"/>
      <c r="I79" s="135"/>
      <c r="J79" s="135"/>
      <c r="K79" s="135"/>
      <c r="L79" s="135"/>
      <c r="M79" s="33"/>
      <c r="N79" s="136"/>
      <c r="O79" s="137"/>
      <c r="P79" s="138"/>
      <c r="Q79" s="132" t="str">
        <f t="shared" si="1"/>
        <v/>
      </c>
      <c r="R79" s="75" t="str">
        <f t="shared" si="2"/>
        <v/>
      </c>
      <c r="S79" s="84"/>
      <c r="T79" s="45"/>
      <c r="U79" s="37"/>
      <c r="V79" s="38" t="str">
        <f>_xlfn.IFNA(IFERROR(VLOOKUP(S79,CourseMaster!$D$2:$I$892,6,FALSE),VLOOKUP(T79,CourseMaster!$D$2:$I$892,6,FALSE)),"")</f>
        <v/>
      </c>
      <c r="W79" s="42"/>
      <c r="X79" s="141"/>
      <c r="AJ79" s="36"/>
    </row>
    <row r="80" spans="1:36" ht="12" customHeight="1">
      <c r="A80" s="61">
        <f t="shared" ref="A80:A143" si="3">ROW(A80)-14</f>
        <v>66</v>
      </c>
      <c r="B80" s="71"/>
      <c r="C80" s="32"/>
      <c r="D80" s="134"/>
      <c r="E80" s="32"/>
      <c r="F80" s="134"/>
      <c r="G80" s="32"/>
      <c r="H80" s="32"/>
      <c r="I80" s="135"/>
      <c r="J80" s="135"/>
      <c r="K80" s="135"/>
      <c r="L80" s="135"/>
      <c r="M80" s="33"/>
      <c r="N80" s="136"/>
      <c r="O80" s="137"/>
      <c r="P80" s="138"/>
      <c r="Q80" s="132" t="str">
        <f t="shared" si="1"/>
        <v/>
      </c>
      <c r="R80" s="75" t="str">
        <f t="shared" ref="R80:R143" si="4">IF(Q80=124,"",Q80)</f>
        <v/>
      </c>
      <c r="S80" s="84"/>
      <c r="T80" s="45"/>
      <c r="U80" s="37"/>
      <c r="V80" s="38" t="str">
        <f>_xlfn.IFNA(IFERROR(VLOOKUP(S80,CourseMaster!$D$2:$I$892,6,FALSE),VLOOKUP(T80,CourseMaster!$D$2:$I$892,6,FALSE)),"")</f>
        <v/>
      </c>
      <c r="W80" s="42"/>
      <c r="X80" s="85"/>
      <c r="AJ80" s="36"/>
    </row>
    <row r="81" spans="1:36" ht="12" customHeight="1">
      <c r="A81" s="61">
        <f t="shared" si="3"/>
        <v>67</v>
      </c>
      <c r="B81" s="71"/>
      <c r="C81" s="32"/>
      <c r="D81" s="134"/>
      <c r="E81" s="32"/>
      <c r="F81" s="134"/>
      <c r="G81" s="32"/>
      <c r="H81" s="32"/>
      <c r="I81" s="135"/>
      <c r="J81" s="135"/>
      <c r="K81" s="135"/>
      <c r="L81" s="135"/>
      <c r="M81" s="33"/>
      <c r="N81" s="136"/>
      <c r="O81" s="137"/>
      <c r="P81" s="138"/>
      <c r="Q81" s="132" t="str">
        <f t="shared" ref="Q81:Q144" si="5">IF(ISBLANK(O81),"",DATEDIF(O81,"2027/3/31","Y"))</f>
        <v/>
      </c>
      <c r="R81" s="75" t="str">
        <f t="shared" si="4"/>
        <v/>
      </c>
      <c r="S81" s="84"/>
      <c r="T81" s="45"/>
      <c r="U81" s="37"/>
      <c r="V81" s="38" t="str">
        <f>_xlfn.IFNA(IFERROR(VLOOKUP(S81,CourseMaster!$D$2:$I$892,6,FALSE),VLOOKUP(T81,CourseMaster!$D$2:$I$892,6,FALSE)),"")</f>
        <v/>
      </c>
      <c r="W81" s="41"/>
      <c r="X81" s="141"/>
      <c r="AJ81" s="36"/>
    </row>
    <row r="82" spans="1:36" ht="12" customHeight="1">
      <c r="A82" s="61">
        <f t="shared" si="3"/>
        <v>68</v>
      </c>
      <c r="B82" s="71"/>
      <c r="C82" s="32"/>
      <c r="D82" s="134"/>
      <c r="E82" s="32"/>
      <c r="F82" s="134"/>
      <c r="G82" s="32"/>
      <c r="H82" s="32"/>
      <c r="I82" s="135"/>
      <c r="J82" s="135"/>
      <c r="K82" s="135"/>
      <c r="L82" s="135"/>
      <c r="M82" s="33"/>
      <c r="N82" s="136"/>
      <c r="O82" s="137"/>
      <c r="P82" s="138"/>
      <c r="Q82" s="132" t="str">
        <f t="shared" si="5"/>
        <v/>
      </c>
      <c r="R82" s="75" t="str">
        <f t="shared" si="4"/>
        <v/>
      </c>
      <c r="S82" s="84"/>
      <c r="T82" s="45"/>
      <c r="U82" s="37"/>
      <c r="V82" s="38" t="str">
        <f>_xlfn.IFNA(IFERROR(VLOOKUP(S82,CourseMaster!$D$2:$I$892,6,FALSE),VLOOKUP(T82,CourseMaster!$D$2:$I$892,6,FALSE)),"")</f>
        <v/>
      </c>
      <c r="W82" s="42"/>
      <c r="X82" s="141"/>
      <c r="AJ82" s="36"/>
    </row>
    <row r="83" spans="1:36" ht="12" customHeight="1">
      <c r="A83" s="61">
        <f t="shared" si="3"/>
        <v>69</v>
      </c>
      <c r="B83" s="71"/>
      <c r="C83" s="32"/>
      <c r="D83" s="134"/>
      <c r="E83" s="32"/>
      <c r="F83" s="134"/>
      <c r="G83" s="32"/>
      <c r="H83" s="32"/>
      <c r="I83" s="135"/>
      <c r="J83" s="135"/>
      <c r="K83" s="135"/>
      <c r="L83" s="135"/>
      <c r="M83" s="33"/>
      <c r="N83" s="136"/>
      <c r="O83" s="137"/>
      <c r="P83" s="138"/>
      <c r="Q83" s="132" t="str">
        <f t="shared" si="5"/>
        <v/>
      </c>
      <c r="R83" s="75" t="str">
        <f t="shared" si="4"/>
        <v/>
      </c>
      <c r="S83" s="84"/>
      <c r="T83" s="45"/>
      <c r="U83" s="37"/>
      <c r="V83" s="38" t="str">
        <f>_xlfn.IFNA(IFERROR(VLOOKUP(S83,CourseMaster!$D$2:$I$892,6,FALSE),VLOOKUP(T83,CourseMaster!$D$2:$I$892,6,FALSE)),"")</f>
        <v/>
      </c>
      <c r="W83" s="42"/>
      <c r="X83" s="85"/>
      <c r="AJ83" s="36"/>
    </row>
    <row r="84" spans="1:36" ht="12" customHeight="1">
      <c r="A84" s="61">
        <f t="shared" si="3"/>
        <v>70</v>
      </c>
      <c r="B84" s="71"/>
      <c r="C84" s="32"/>
      <c r="D84" s="134"/>
      <c r="E84" s="32"/>
      <c r="F84" s="134"/>
      <c r="G84" s="32"/>
      <c r="H84" s="32"/>
      <c r="I84" s="135"/>
      <c r="J84" s="135"/>
      <c r="K84" s="135"/>
      <c r="L84" s="135"/>
      <c r="M84" s="33"/>
      <c r="N84" s="136"/>
      <c r="O84" s="137"/>
      <c r="P84" s="138"/>
      <c r="Q84" s="132" t="str">
        <f t="shared" si="5"/>
        <v/>
      </c>
      <c r="R84" s="75" t="str">
        <f t="shared" si="4"/>
        <v/>
      </c>
      <c r="S84" s="84"/>
      <c r="T84" s="45"/>
      <c r="U84" s="37"/>
      <c r="V84" s="38" t="str">
        <f>_xlfn.IFNA(IFERROR(VLOOKUP(S84,CourseMaster!$D$2:$I$892,6,FALSE),VLOOKUP(T84,CourseMaster!$D$2:$I$892,6,FALSE)),"")</f>
        <v/>
      </c>
      <c r="W84" s="42"/>
      <c r="X84" s="141"/>
      <c r="AJ84" s="36"/>
    </row>
    <row r="85" spans="1:36" ht="12" customHeight="1">
      <c r="A85" s="61">
        <f t="shared" si="3"/>
        <v>71</v>
      </c>
      <c r="B85" s="71"/>
      <c r="C85" s="32"/>
      <c r="D85" s="134"/>
      <c r="E85" s="32"/>
      <c r="F85" s="134"/>
      <c r="G85" s="32"/>
      <c r="H85" s="32"/>
      <c r="I85" s="135"/>
      <c r="J85" s="135"/>
      <c r="K85" s="135"/>
      <c r="L85" s="135"/>
      <c r="M85" s="33"/>
      <c r="N85" s="136"/>
      <c r="O85" s="137"/>
      <c r="P85" s="138"/>
      <c r="Q85" s="132" t="str">
        <f t="shared" si="5"/>
        <v/>
      </c>
      <c r="R85" s="75" t="str">
        <f t="shared" si="4"/>
        <v/>
      </c>
      <c r="S85" s="84"/>
      <c r="T85" s="45"/>
      <c r="U85" s="37"/>
      <c r="V85" s="38" t="str">
        <f>_xlfn.IFNA(IFERROR(VLOOKUP(S85,CourseMaster!$D$2:$I$892,6,FALSE),VLOOKUP(T85,CourseMaster!$D$2:$I$892,6,FALSE)),"")</f>
        <v/>
      </c>
      <c r="W85" s="42"/>
      <c r="X85" s="85"/>
      <c r="AJ85" s="36"/>
    </row>
    <row r="86" spans="1:36" ht="12" customHeight="1">
      <c r="A86" s="61">
        <f t="shared" si="3"/>
        <v>72</v>
      </c>
      <c r="B86" s="71"/>
      <c r="C86" s="32"/>
      <c r="D86" s="134"/>
      <c r="E86" s="32"/>
      <c r="F86" s="134"/>
      <c r="G86" s="32"/>
      <c r="H86" s="32"/>
      <c r="I86" s="135"/>
      <c r="J86" s="135"/>
      <c r="K86" s="135"/>
      <c r="L86" s="135"/>
      <c r="M86" s="33"/>
      <c r="N86" s="136"/>
      <c r="O86" s="137"/>
      <c r="P86" s="138"/>
      <c r="Q86" s="132" t="str">
        <f t="shared" si="5"/>
        <v/>
      </c>
      <c r="R86" s="75" t="str">
        <f t="shared" si="4"/>
        <v/>
      </c>
      <c r="S86" s="84"/>
      <c r="T86" s="45"/>
      <c r="U86" s="140"/>
      <c r="V86" s="38" t="str">
        <f>_xlfn.IFNA(IFERROR(VLOOKUP(S86,CourseMaster!$D$2:$I$892,6,FALSE),VLOOKUP(T86,CourseMaster!$D$2:$I$892,6,FALSE)),"")</f>
        <v/>
      </c>
      <c r="W86" s="42"/>
      <c r="X86" s="141"/>
    </row>
    <row r="87" spans="1:36" ht="12" customHeight="1">
      <c r="A87" s="61">
        <f t="shared" si="3"/>
        <v>73</v>
      </c>
      <c r="B87" s="71"/>
      <c r="C87" s="32"/>
      <c r="D87" s="134"/>
      <c r="E87" s="32"/>
      <c r="F87" s="134"/>
      <c r="G87" s="32"/>
      <c r="H87" s="32"/>
      <c r="I87" s="135"/>
      <c r="J87" s="135"/>
      <c r="K87" s="135"/>
      <c r="L87" s="135"/>
      <c r="M87" s="33"/>
      <c r="N87" s="136"/>
      <c r="O87" s="137"/>
      <c r="P87" s="138"/>
      <c r="Q87" s="132" t="str">
        <f t="shared" si="5"/>
        <v/>
      </c>
      <c r="R87" s="75" t="str">
        <f t="shared" si="4"/>
        <v/>
      </c>
      <c r="S87" s="84"/>
      <c r="T87" s="45"/>
      <c r="U87" s="37"/>
      <c r="V87" s="38" t="str">
        <f>_xlfn.IFNA(IFERROR(VLOOKUP(S87,CourseMaster!$D$2:$I$892,6,FALSE),VLOOKUP(T87,CourseMaster!$D$2:$I$892,6,FALSE)),"")</f>
        <v/>
      </c>
      <c r="W87" s="42"/>
      <c r="X87" s="85"/>
    </row>
    <row r="88" spans="1:36" ht="12" customHeight="1">
      <c r="A88" s="61">
        <f t="shared" si="3"/>
        <v>74</v>
      </c>
      <c r="B88" s="71"/>
      <c r="C88" s="32"/>
      <c r="D88" s="134"/>
      <c r="E88" s="32"/>
      <c r="F88" s="134"/>
      <c r="G88" s="32"/>
      <c r="H88" s="32"/>
      <c r="I88" s="135"/>
      <c r="J88" s="135"/>
      <c r="K88" s="135"/>
      <c r="L88" s="135"/>
      <c r="M88" s="33"/>
      <c r="N88" s="136"/>
      <c r="O88" s="137"/>
      <c r="P88" s="138"/>
      <c r="Q88" s="132" t="str">
        <f t="shared" si="5"/>
        <v/>
      </c>
      <c r="R88" s="75" t="str">
        <f t="shared" si="4"/>
        <v/>
      </c>
      <c r="S88" s="84"/>
      <c r="T88" s="45"/>
      <c r="U88" s="37"/>
      <c r="V88" s="38" t="str">
        <f>_xlfn.IFNA(IFERROR(VLOOKUP(S88,CourseMaster!$D$2:$I$892,6,FALSE),VLOOKUP(T88,CourseMaster!$D$2:$I$892,6,FALSE)),"")</f>
        <v/>
      </c>
      <c r="W88" s="42"/>
      <c r="X88" s="141"/>
    </row>
    <row r="89" spans="1:36" ht="12" customHeight="1">
      <c r="A89" s="61">
        <f t="shared" si="3"/>
        <v>75</v>
      </c>
      <c r="B89" s="71"/>
      <c r="C89" s="32"/>
      <c r="D89" s="134"/>
      <c r="E89" s="32"/>
      <c r="F89" s="134"/>
      <c r="G89" s="32"/>
      <c r="H89" s="32"/>
      <c r="I89" s="135"/>
      <c r="J89" s="135"/>
      <c r="K89" s="135"/>
      <c r="L89" s="135"/>
      <c r="M89" s="33"/>
      <c r="N89" s="136"/>
      <c r="O89" s="137"/>
      <c r="P89" s="138"/>
      <c r="Q89" s="132" t="str">
        <f t="shared" si="5"/>
        <v/>
      </c>
      <c r="R89" s="75" t="str">
        <f t="shared" si="4"/>
        <v/>
      </c>
      <c r="S89" s="84"/>
      <c r="T89" s="45"/>
      <c r="U89" s="37"/>
      <c r="V89" s="38" t="str">
        <f>_xlfn.IFNA(IFERROR(VLOOKUP(S89,CourseMaster!$D$2:$I$892,6,FALSE),VLOOKUP(T89,CourseMaster!$D$2:$I$892,6,FALSE)),"")</f>
        <v/>
      </c>
      <c r="W89" s="42"/>
      <c r="X89" s="85"/>
    </row>
    <row r="90" spans="1:36" ht="12" customHeight="1">
      <c r="A90" s="61">
        <f t="shared" si="3"/>
        <v>76</v>
      </c>
      <c r="B90" s="71"/>
      <c r="C90" s="32"/>
      <c r="D90" s="134"/>
      <c r="E90" s="32"/>
      <c r="F90" s="134"/>
      <c r="G90" s="32"/>
      <c r="H90" s="32"/>
      <c r="I90" s="135"/>
      <c r="J90" s="135"/>
      <c r="K90" s="135"/>
      <c r="L90" s="135"/>
      <c r="M90" s="33"/>
      <c r="N90" s="136"/>
      <c r="O90" s="137"/>
      <c r="P90" s="138"/>
      <c r="Q90" s="132" t="str">
        <f t="shared" si="5"/>
        <v/>
      </c>
      <c r="R90" s="75" t="str">
        <f t="shared" si="4"/>
        <v/>
      </c>
      <c r="S90" s="84"/>
      <c r="T90" s="45"/>
      <c r="U90" s="37"/>
      <c r="V90" s="38" t="str">
        <f>_xlfn.IFNA(IFERROR(VLOOKUP(S90,CourseMaster!$D$2:$I$892,6,FALSE),VLOOKUP(T90,CourseMaster!$D$2:$I$892,6,FALSE)),"")</f>
        <v/>
      </c>
      <c r="W90" s="41"/>
      <c r="X90" s="141"/>
    </row>
    <row r="91" spans="1:36" ht="12" customHeight="1">
      <c r="A91" s="61">
        <f t="shared" si="3"/>
        <v>77</v>
      </c>
      <c r="B91" s="71"/>
      <c r="C91" s="32"/>
      <c r="D91" s="134"/>
      <c r="E91" s="32"/>
      <c r="F91" s="134"/>
      <c r="G91" s="32"/>
      <c r="H91" s="32"/>
      <c r="I91" s="135"/>
      <c r="J91" s="135"/>
      <c r="K91" s="135"/>
      <c r="L91" s="135"/>
      <c r="M91" s="33"/>
      <c r="N91" s="136"/>
      <c r="O91" s="137"/>
      <c r="P91" s="138"/>
      <c r="Q91" s="132" t="str">
        <f t="shared" si="5"/>
        <v/>
      </c>
      <c r="R91" s="75" t="str">
        <f t="shared" si="4"/>
        <v/>
      </c>
      <c r="S91" s="84"/>
      <c r="T91" s="45"/>
      <c r="U91" s="37"/>
      <c r="V91" s="38" t="str">
        <f>_xlfn.IFNA(IFERROR(VLOOKUP(S91,CourseMaster!$D$2:$I$892,6,FALSE),VLOOKUP(T91,CourseMaster!$D$2:$I$892,6,FALSE)),"")</f>
        <v/>
      </c>
      <c r="W91" s="42"/>
      <c r="X91" s="141"/>
    </row>
    <row r="92" spans="1:36" ht="12" customHeight="1">
      <c r="A92" s="61">
        <f t="shared" si="3"/>
        <v>78</v>
      </c>
      <c r="B92" s="71"/>
      <c r="C92" s="32"/>
      <c r="D92" s="134"/>
      <c r="E92" s="32"/>
      <c r="F92" s="134"/>
      <c r="G92" s="32"/>
      <c r="H92" s="32"/>
      <c r="I92" s="135"/>
      <c r="J92" s="135"/>
      <c r="K92" s="135"/>
      <c r="L92" s="135"/>
      <c r="M92" s="33"/>
      <c r="N92" s="136"/>
      <c r="O92" s="137"/>
      <c r="P92" s="138"/>
      <c r="Q92" s="132" t="str">
        <f t="shared" si="5"/>
        <v/>
      </c>
      <c r="R92" s="75" t="str">
        <f t="shared" si="4"/>
        <v/>
      </c>
      <c r="S92" s="84"/>
      <c r="T92" s="45"/>
      <c r="U92" s="37"/>
      <c r="V92" s="38" t="str">
        <f>_xlfn.IFNA(IFERROR(VLOOKUP(S92,CourseMaster!$D$2:$I$892,6,FALSE),VLOOKUP(T92,CourseMaster!$D$2:$I$892,6,FALSE)),"")</f>
        <v/>
      </c>
      <c r="W92" s="42"/>
      <c r="X92" s="141"/>
    </row>
    <row r="93" spans="1:36" ht="12" customHeight="1">
      <c r="A93" s="61">
        <f t="shared" si="3"/>
        <v>79</v>
      </c>
      <c r="B93" s="71"/>
      <c r="C93" s="32"/>
      <c r="D93" s="134"/>
      <c r="E93" s="32"/>
      <c r="F93" s="134"/>
      <c r="G93" s="32"/>
      <c r="H93" s="32"/>
      <c r="I93" s="135"/>
      <c r="J93" s="135"/>
      <c r="K93" s="135"/>
      <c r="L93" s="135"/>
      <c r="M93" s="33"/>
      <c r="N93" s="136"/>
      <c r="O93" s="137"/>
      <c r="P93" s="138"/>
      <c r="Q93" s="132" t="str">
        <f t="shared" si="5"/>
        <v/>
      </c>
      <c r="R93" s="75" t="str">
        <f t="shared" si="4"/>
        <v/>
      </c>
      <c r="S93" s="84"/>
      <c r="T93" s="45"/>
      <c r="U93" s="37"/>
      <c r="V93" s="38" t="str">
        <f>_xlfn.IFNA(IFERROR(VLOOKUP(S93,CourseMaster!$D$2:$I$892,6,FALSE),VLOOKUP(T93,CourseMaster!$D$2:$I$892,6,FALSE)),"")</f>
        <v/>
      </c>
      <c r="W93" s="42"/>
      <c r="X93" s="85"/>
    </row>
    <row r="94" spans="1:36" ht="12" customHeight="1">
      <c r="A94" s="61">
        <f t="shared" si="3"/>
        <v>80</v>
      </c>
      <c r="B94" s="71"/>
      <c r="C94" s="32"/>
      <c r="D94" s="134"/>
      <c r="E94" s="32"/>
      <c r="F94" s="134"/>
      <c r="G94" s="32"/>
      <c r="H94" s="32"/>
      <c r="I94" s="135"/>
      <c r="J94" s="135"/>
      <c r="K94" s="135"/>
      <c r="L94" s="135"/>
      <c r="M94" s="33"/>
      <c r="N94" s="136"/>
      <c r="O94" s="137"/>
      <c r="P94" s="138"/>
      <c r="Q94" s="132" t="str">
        <f t="shared" si="5"/>
        <v/>
      </c>
      <c r="R94" s="75" t="str">
        <f t="shared" si="4"/>
        <v/>
      </c>
      <c r="S94" s="84"/>
      <c r="T94" s="45"/>
      <c r="U94" s="37"/>
      <c r="V94" s="38" t="str">
        <f>_xlfn.IFNA(IFERROR(VLOOKUP(S94,CourseMaster!$D$2:$I$892,6,FALSE),VLOOKUP(T94,CourseMaster!$D$2:$I$892,6,FALSE)),"")</f>
        <v/>
      </c>
      <c r="W94" s="42"/>
      <c r="X94" s="85"/>
    </row>
    <row r="95" spans="1:36" ht="12" customHeight="1">
      <c r="A95" s="61">
        <f t="shared" si="3"/>
        <v>81</v>
      </c>
      <c r="B95" s="71"/>
      <c r="C95" s="32"/>
      <c r="D95" s="134"/>
      <c r="E95" s="32"/>
      <c r="F95" s="134"/>
      <c r="G95" s="32"/>
      <c r="H95" s="32"/>
      <c r="I95" s="135"/>
      <c r="J95" s="135"/>
      <c r="K95" s="135"/>
      <c r="L95" s="135"/>
      <c r="M95" s="33"/>
      <c r="N95" s="136"/>
      <c r="O95" s="137"/>
      <c r="P95" s="138"/>
      <c r="Q95" s="132" t="str">
        <f t="shared" si="5"/>
        <v/>
      </c>
      <c r="R95" s="75" t="str">
        <f t="shared" si="4"/>
        <v/>
      </c>
      <c r="S95" s="84"/>
      <c r="T95" s="45"/>
      <c r="U95" s="37"/>
      <c r="V95" s="38" t="str">
        <f>_xlfn.IFNA(IFERROR(VLOOKUP(S95,CourseMaster!$D$2:$I$892,6,FALSE),VLOOKUP(T95,CourseMaster!$D$2:$I$892,6,FALSE)),"")</f>
        <v/>
      </c>
      <c r="W95" s="42"/>
      <c r="X95" s="85"/>
    </row>
    <row r="96" spans="1:36" ht="12" customHeight="1">
      <c r="A96" s="61">
        <f t="shared" si="3"/>
        <v>82</v>
      </c>
      <c r="B96" s="71"/>
      <c r="C96" s="32"/>
      <c r="D96" s="134"/>
      <c r="E96" s="32"/>
      <c r="F96" s="134"/>
      <c r="G96" s="32"/>
      <c r="H96" s="32"/>
      <c r="I96" s="135"/>
      <c r="J96" s="135"/>
      <c r="K96" s="135"/>
      <c r="L96" s="135"/>
      <c r="M96" s="33"/>
      <c r="N96" s="136"/>
      <c r="O96" s="137"/>
      <c r="P96" s="138"/>
      <c r="Q96" s="132" t="str">
        <f t="shared" si="5"/>
        <v/>
      </c>
      <c r="R96" s="75" t="str">
        <f t="shared" si="4"/>
        <v/>
      </c>
      <c r="S96" s="84"/>
      <c r="T96" s="45"/>
      <c r="U96" s="37"/>
      <c r="V96" s="38" t="str">
        <f>_xlfn.IFNA(IFERROR(VLOOKUP(S96,CourseMaster!$D$2:$I$892,6,FALSE),VLOOKUP(T96,CourseMaster!$D$2:$I$892,6,FALSE)),"")</f>
        <v/>
      </c>
      <c r="W96" s="42"/>
      <c r="X96" s="85"/>
    </row>
    <row r="97" spans="1:24" ht="12" customHeight="1">
      <c r="A97" s="61">
        <f t="shared" si="3"/>
        <v>83</v>
      </c>
      <c r="B97" s="71"/>
      <c r="C97" s="32"/>
      <c r="D97" s="134"/>
      <c r="E97" s="32"/>
      <c r="F97" s="134"/>
      <c r="G97" s="32"/>
      <c r="H97" s="32"/>
      <c r="I97" s="135"/>
      <c r="J97" s="135"/>
      <c r="K97" s="135"/>
      <c r="L97" s="135"/>
      <c r="M97" s="33"/>
      <c r="N97" s="136"/>
      <c r="O97" s="137"/>
      <c r="P97" s="138"/>
      <c r="Q97" s="132" t="str">
        <f t="shared" si="5"/>
        <v/>
      </c>
      <c r="R97" s="75" t="str">
        <f t="shared" si="4"/>
        <v/>
      </c>
      <c r="S97" s="84"/>
      <c r="T97" s="45"/>
      <c r="U97" s="37"/>
      <c r="V97" s="38" t="str">
        <f>_xlfn.IFNA(IFERROR(VLOOKUP(S97,CourseMaster!$D$2:$I$892,6,FALSE),VLOOKUP(T97,CourseMaster!$D$2:$I$892,6,FALSE)),"")</f>
        <v/>
      </c>
      <c r="W97" s="42"/>
      <c r="X97" s="85"/>
    </row>
    <row r="98" spans="1:24" ht="12" customHeight="1">
      <c r="A98" s="61">
        <f t="shared" si="3"/>
        <v>84</v>
      </c>
      <c r="B98" s="71"/>
      <c r="C98" s="32"/>
      <c r="D98" s="134"/>
      <c r="E98" s="32"/>
      <c r="F98" s="134"/>
      <c r="G98" s="32"/>
      <c r="H98" s="32"/>
      <c r="I98" s="135"/>
      <c r="J98" s="135"/>
      <c r="K98" s="135"/>
      <c r="L98" s="135"/>
      <c r="M98" s="33"/>
      <c r="N98" s="136"/>
      <c r="O98" s="137"/>
      <c r="P98" s="138"/>
      <c r="Q98" s="132" t="str">
        <f t="shared" si="5"/>
        <v/>
      </c>
      <c r="R98" s="75" t="str">
        <f t="shared" si="4"/>
        <v/>
      </c>
      <c r="S98" s="84"/>
      <c r="T98" s="45"/>
      <c r="U98" s="37"/>
      <c r="V98" s="38" t="str">
        <f>_xlfn.IFNA(IFERROR(VLOOKUP(S98,CourseMaster!$D$2:$I$892,6,FALSE),VLOOKUP(T98,CourseMaster!$D$2:$I$892,6,FALSE)),"")</f>
        <v/>
      </c>
      <c r="W98" s="42"/>
      <c r="X98" s="85"/>
    </row>
    <row r="99" spans="1:24" ht="12" customHeight="1">
      <c r="A99" s="61">
        <f t="shared" si="3"/>
        <v>85</v>
      </c>
      <c r="B99" s="71"/>
      <c r="C99" s="32"/>
      <c r="D99" s="134"/>
      <c r="E99" s="32"/>
      <c r="F99" s="134"/>
      <c r="G99" s="32"/>
      <c r="H99" s="32"/>
      <c r="I99" s="135"/>
      <c r="J99" s="135"/>
      <c r="K99" s="135"/>
      <c r="L99" s="135"/>
      <c r="M99" s="33"/>
      <c r="N99" s="136"/>
      <c r="O99" s="137"/>
      <c r="P99" s="138"/>
      <c r="Q99" s="132" t="str">
        <f t="shared" si="5"/>
        <v/>
      </c>
      <c r="R99" s="75" t="str">
        <f t="shared" si="4"/>
        <v/>
      </c>
      <c r="S99" s="84"/>
      <c r="T99" s="45"/>
      <c r="U99" s="37"/>
      <c r="V99" s="38" t="str">
        <f>_xlfn.IFNA(IFERROR(VLOOKUP(S99,CourseMaster!$D$2:$I$892,6,FALSE),VLOOKUP(T99,CourseMaster!$D$2:$I$892,6,FALSE)),"")</f>
        <v/>
      </c>
      <c r="W99" s="42"/>
      <c r="X99" s="85"/>
    </row>
    <row r="100" spans="1:24" ht="12" customHeight="1">
      <c r="A100" s="61">
        <f t="shared" si="3"/>
        <v>86</v>
      </c>
      <c r="B100" s="71"/>
      <c r="C100" s="32"/>
      <c r="D100" s="134"/>
      <c r="E100" s="32"/>
      <c r="F100" s="134"/>
      <c r="G100" s="32"/>
      <c r="H100" s="32"/>
      <c r="I100" s="135"/>
      <c r="J100" s="135"/>
      <c r="K100" s="135"/>
      <c r="L100" s="135"/>
      <c r="M100" s="33"/>
      <c r="N100" s="136"/>
      <c r="O100" s="137"/>
      <c r="P100" s="138"/>
      <c r="Q100" s="132" t="str">
        <f t="shared" si="5"/>
        <v/>
      </c>
      <c r="R100" s="75" t="str">
        <f t="shared" si="4"/>
        <v/>
      </c>
      <c r="S100" s="84"/>
      <c r="T100" s="45"/>
      <c r="U100" s="37"/>
      <c r="V100" s="38" t="str">
        <f>_xlfn.IFNA(IFERROR(VLOOKUP(S100,CourseMaster!$D$2:$I$892,6,FALSE),VLOOKUP(T100,CourseMaster!$D$2:$I$892,6,FALSE)),"")</f>
        <v/>
      </c>
      <c r="W100" s="42"/>
      <c r="X100" s="85"/>
    </row>
    <row r="101" spans="1:24" ht="12" customHeight="1">
      <c r="A101" s="61">
        <f t="shared" si="3"/>
        <v>87</v>
      </c>
      <c r="B101" s="71"/>
      <c r="C101" s="32"/>
      <c r="D101" s="134"/>
      <c r="E101" s="32"/>
      <c r="F101" s="134"/>
      <c r="G101" s="32"/>
      <c r="H101" s="32"/>
      <c r="I101" s="135"/>
      <c r="J101" s="135"/>
      <c r="K101" s="135"/>
      <c r="L101" s="135"/>
      <c r="M101" s="33"/>
      <c r="N101" s="136"/>
      <c r="O101" s="137"/>
      <c r="P101" s="138"/>
      <c r="Q101" s="132" t="str">
        <f t="shared" si="5"/>
        <v/>
      </c>
      <c r="R101" s="75" t="str">
        <f t="shared" si="4"/>
        <v/>
      </c>
      <c r="S101" s="84"/>
      <c r="T101" s="45"/>
      <c r="U101" s="37"/>
      <c r="V101" s="38" t="str">
        <f>_xlfn.IFNA(IFERROR(VLOOKUP(S101,CourseMaster!$D$2:$I$892,6,FALSE),VLOOKUP(T101,CourseMaster!$D$2:$I$892,6,FALSE)),"")</f>
        <v/>
      </c>
      <c r="W101" s="42"/>
      <c r="X101" s="85"/>
    </row>
    <row r="102" spans="1:24" ht="12" customHeight="1">
      <c r="A102" s="61">
        <f t="shared" si="3"/>
        <v>88</v>
      </c>
      <c r="B102" s="71"/>
      <c r="C102" s="32"/>
      <c r="D102" s="134"/>
      <c r="E102" s="32"/>
      <c r="F102" s="134"/>
      <c r="G102" s="32"/>
      <c r="H102" s="32"/>
      <c r="I102" s="135"/>
      <c r="J102" s="135"/>
      <c r="K102" s="135"/>
      <c r="L102" s="135"/>
      <c r="M102" s="33"/>
      <c r="N102" s="136"/>
      <c r="O102" s="137"/>
      <c r="P102" s="138"/>
      <c r="Q102" s="132" t="str">
        <f t="shared" si="5"/>
        <v/>
      </c>
      <c r="R102" s="75" t="str">
        <f t="shared" si="4"/>
        <v/>
      </c>
      <c r="S102" s="84"/>
      <c r="T102" s="45"/>
      <c r="U102" s="37"/>
      <c r="V102" s="38" t="str">
        <f>_xlfn.IFNA(IFERROR(VLOOKUP(S102,CourseMaster!$D$2:$I$892,6,FALSE),VLOOKUP(T102,CourseMaster!$D$2:$I$892,6,FALSE)),"")</f>
        <v/>
      </c>
      <c r="W102" s="42"/>
      <c r="X102" s="85"/>
    </row>
    <row r="103" spans="1:24" ht="12" customHeight="1">
      <c r="A103" s="61">
        <f t="shared" si="3"/>
        <v>89</v>
      </c>
      <c r="B103" s="71"/>
      <c r="C103" s="32"/>
      <c r="D103" s="134"/>
      <c r="E103" s="32"/>
      <c r="F103" s="134"/>
      <c r="G103" s="32"/>
      <c r="H103" s="32"/>
      <c r="I103" s="135"/>
      <c r="J103" s="135"/>
      <c r="K103" s="135"/>
      <c r="L103" s="135"/>
      <c r="M103" s="33"/>
      <c r="N103" s="136"/>
      <c r="O103" s="137"/>
      <c r="P103" s="138"/>
      <c r="Q103" s="132" t="str">
        <f t="shared" si="5"/>
        <v/>
      </c>
      <c r="R103" s="75" t="str">
        <f t="shared" si="4"/>
        <v/>
      </c>
      <c r="S103" s="84"/>
      <c r="T103" s="45"/>
      <c r="U103" s="140"/>
      <c r="V103" s="38" t="str">
        <f>_xlfn.IFNA(IFERROR(VLOOKUP(S103,CourseMaster!$D$2:$I$892,6,FALSE),VLOOKUP(T103,CourseMaster!$D$2:$I$892,6,FALSE)),"")</f>
        <v/>
      </c>
      <c r="W103" s="42"/>
      <c r="X103" s="85"/>
    </row>
    <row r="104" spans="1:24" ht="12" customHeight="1">
      <c r="A104" s="61">
        <f t="shared" si="3"/>
        <v>90</v>
      </c>
      <c r="B104" s="71"/>
      <c r="C104" s="32"/>
      <c r="D104" s="134"/>
      <c r="E104" s="32"/>
      <c r="F104" s="134"/>
      <c r="G104" s="32"/>
      <c r="H104" s="32"/>
      <c r="I104" s="135"/>
      <c r="J104" s="135"/>
      <c r="K104" s="135"/>
      <c r="L104" s="135"/>
      <c r="M104" s="33"/>
      <c r="N104" s="136"/>
      <c r="O104" s="137"/>
      <c r="P104" s="138"/>
      <c r="Q104" s="132" t="str">
        <f t="shared" si="5"/>
        <v/>
      </c>
      <c r="R104" s="75" t="str">
        <f t="shared" si="4"/>
        <v/>
      </c>
      <c r="S104" s="84"/>
      <c r="T104" s="45"/>
      <c r="U104" s="37"/>
      <c r="V104" s="38" t="str">
        <f>_xlfn.IFNA(IFERROR(VLOOKUP(S104,CourseMaster!$D$2:$I$892,6,FALSE),VLOOKUP(T104,CourseMaster!$D$2:$I$892,6,FALSE)),"")</f>
        <v/>
      </c>
      <c r="W104" s="42"/>
      <c r="X104" s="85"/>
    </row>
    <row r="105" spans="1:24" ht="12" customHeight="1">
      <c r="A105" s="61">
        <f t="shared" si="3"/>
        <v>91</v>
      </c>
      <c r="B105" s="71"/>
      <c r="C105" s="32"/>
      <c r="D105" s="134"/>
      <c r="E105" s="32"/>
      <c r="F105" s="134"/>
      <c r="G105" s="32"/>
      <c r="H105" s="32"/>
      <c r="I105" s="135"/>
      <c r="J105" s="135"/>
      <c r="K105" s="135"/>
      <c r="L105" s="135"/>
      <c r="M105" s="33"/>
      <c r="N105" s="136"/>
      <c r="O105" s="137"/>
      <c r="P105" s="138"/>
      <c r="Q105" s="132" t="str">
        <f t="shared" si="5"/>
        <v/>
      </c>
      <c r="R105" s="75" t="str">
        <f t="shared" si="4"/>
        <v/>
      </c>
      <c r="S105" s="84"/>
      <c r="T105" s="45"/>
      <c r="U105" s="37"/>
      <c r="V105" s="38" t="str">
        <f>_xlfn.IFNA(IFERROR(VLOOKUP(S105,CourseMaster!$D$2:$I$892,6,FALSE),VLOOKUP(T105,CourseMaster!$D$2:$I$892,6,FALSE)),"")</f>
        <v/>
      </c>
      <c r="W105" s="42"/>
      <c r="X105" s="85"/>
    </row>
    <row r="106" spans="1:24" ht="12" customHeight="1">
      <c r="A106" s="61">
        <f t="shared" si="3"/>
        <v>92</v>
      </c>
      <c r="B106" s="71"/>
      <c r="C106" s="32"/>
      <c r="D106" s="134"/>
      <c r="E106" s="32"/>
      <c r="F106" s="134"/>
      <c r="G106" s="32"/>
      <c r="H106" s="32"/>
      <c r="I106" s="135"/>
      <c r="J106" s="135"/>
      <c r="K106" s="135"/>
      <c r="L106" s="135"/>
      <c r="M106" s="33"/>
      <c r="N106" s="136"/>
      <c r="O106" s="137"/>
      <c r="P106" s="138"/>
      <c r="Q106" s="132" t="str">
        <f t="shared" si="5"/>
        <v/>
      </c>
      <c r="R106" s="75" t="str">
        <f t="shared" si="4"/>
        <v/>
      </c>
      <c r="S106" s="84"/>
      <c r="T106" s="45"/>
      <c r="U106" s="37"/>
      <c r="V106" s="38" t="str">
        <f>_xlfn.IFNA(IFERROR(VLOOKUP(S106,CourseMaster!$D$2:$I$892,6,FALSE),VLOOKUP(T106,CourseMaster!$D$2:$I$892,6,FALSE)),"")</f>
        <v/>
      </c>
      <c r="W106" s="42"/>
      <c r="X106" s="85"/>
    </row>
    <row r="107" spans="1:24" ht="12" customHeight="1">
      <c r="A107" s="61">
        <f t="shared" si="3"/>
        <v>93</v>
      </c>
      <c r="B107" s="71"/>
      <c r="C107" s="32"/>
      <c r="D107" s="134"/>
      <c r="E107" s="32"/>
      <c r="F107" s="134"/>
      <c r="G107" s="32"/>
      <c r="H107" s="32"/>
      <c r="I107" s="135"/>
      <c r="J107" s="135"/>
      <c r="K107" s="135"/>
      <c r="L107" s="135"/>
      <c r="M107" s="33"/>
      <c r="N107" s="136"/>
      <c r="O107" s="137"/>
      <c r="P107" s="138"/>
      <c r="Q107" s="132" t="str">
        <f t="shared" si="5"/>
        <v/>
      </c>
      <c r="R107" s="75" t="str">
        <f t="shared" si="4"/>
        <v/>
      </c>
      <c r="S107" s="84"/>
      <c r="T107" s="45"/>
      <c r="U107" s="37"/>
      <c r="V107" s="38" t="str">
        <f>_xlfn.IFNA(IFERROR(VLOOKUP(S107,CourseMaster!$D$2:$I$892,6,FALSE),VLOOKUP(T107,CourseMaster!$D$2:$I$892,6,FALSE)),"")</f>
        <v/>
      </c>
      <c r="W107" s="42"/>
      <c r="X107" s="85"/>
    </row>
    <row r="108" spans="1:24" ht="12" customHeight="1">
      <c r="A108" s="61">
        <f t="shared" si="3"/>
        <v>94</v>
      </c>
      <c r="B108" s="71"/>
      <c r="C108" s="32"/>
      <c r="D108" s="134"/>
      <c r="E108" s="32"/>
      <c r="F108" s="134"/>
      <c r="G108" s="32"/>
      <c r="H108" s="32"/>
      <c r="I108" s="135"/>
      <c r="J108" s="135"/>
      <c r="K108" s="135"/>
      <c r="L108" s="135"/>
      <c r="M108" s="33"/>
      <c r="N108" s="136"/>
      <c r="O108" s="137"/>
      <c r="P108" s="138"/>
      <c r="Q108" s="132" t="str">
        <f t="shared" si="5"/>
        <v/>
      </c>
      <c r="R108" s="75" t="str">
        <f t="shared" si="4"/>
        <v/>
      </c>
      <c r="S108" s="84"/>
      <c r="T108" s="45"/>
      <c r="U108" s="37"/>
      <c r="V108" s="38" t="str">
        <f>_xlfn.IFNA(IFERROR(VLOOKUP(S108,CourseMaster!$D$2:$I$892,6,FALSE),VLOOKUP(T108,CourseMaster!$D$2:$I$892,6,FALSE)),"")</f>
        <v/>
      </c>
      <c r="W108" s="42"/>
      <c r="X108" s="85"/>
    </row>
    <row r="109" spans="1:24" ht="12" customHeight="1">
      <c r="A109" s="61">
        <f t="shared" si="3"/>
        <v>95</v>
      </c>
      <c r="B109" s="71"/>
      <c r="C109" s="32"/>
      <c r="D109" s="134"/>
      <c r="E109" s="32"/>
      <c r="F109" s="134"/>
      <c r="G109" s="32"/>
      <c r="H109" s="32"/>
      <c r="I109" s="135"/>
      <c r="J109" s="135"/>
      <c r="K109" s="135"/>
      <c r="L109" s="135"/>
      <c r="M109" s="33"/>
      <c r="N109" s="136"/>
      <c r="O109" s="137"/>
      <c r="P109" s="138"/>
      <c r="Q109" s="132" t="str">
        <f t="shared" si="5"/>
        <v/>
      </c>
      <c r="R109" s="75" t="str">
        <f t="shared" si="4"/>
        <v/>
      </c>
      <c r="S109" s="84"/>
      <c r="T109" s="45"/>
      <c r="U109" s="37"/>
      <c r="V109" s="38" t="str">
        <f>_xlfn.IFNA(IFERROR(VLOOKUP(S109,CourseMaster!$D$2:$I$892,6,FALSE),VLOOKUP(T109,CourseMaster!$D$2:$I$892,6,FALSE)),"")</f>
        <v/>
      </c>
      <c r="W109" s="42"/>
      <c r="X109" s="85"/>
    </row>
    <row r="110" spans="1:24" ht="12" customHeight="1">
      <c r="A110" s="61">
        <f t="shared" si="3"/>
        <v>96</v>
      </c>
      <c r="B110" s="71"/>
      <c r="C110" s="32"/>
      <c r="D110" s="134"/>
      <c r="E110" s="32"/>
      <c r="F110" s="134"/>
      <c r="G110" s="32"/>
      <c r="H110" s="32"/>
      <c r="I110" s="135"/>
      <c r="J110" s="135"/>
      <c r="K110" s="135"/>
      <c r="L110" s="135"/>
      <c r="M110" s="33"/>
      <c r="N110" s="136"/>
      <c r="O110" s="137"/>
      <c r="P110" s="138"/>
      <c r="Q110" s="132" t="str">
        <f t="shared" si="5"/>
        <v/>
      </c>
      <c r="R110" s="75" t="str">
        <f t="shared" si="4"/>
        <v/>
      </c>
      <c r="S110" s="84"/>
      <c r="T110" s="45"/>
      <c r="U110" s="37"/>
      <c r="V110" s="38" t="str">
        <f>_xlfn.IFNA(IFERROR(VLOOKUP(S110,CourseMaster!$D$2:$I$892,6,FALSE),VLOOKUP(T110,CourseMaster!$D$2:$I$892,6,FALSE)),"")</f>
        <v/>
      </c>
      <c r="W110" s="42"/>
      <c r="X110" s="85"/>
    </row>
    <row r="111" spans="1:24" ht="12" customHeight="1">
      <c r="A111" s="61">
        <f t="shared" si="3"/>
        <v>97</v>
      </c>
      <c r="B111" s="71"/>
      <c r="C111" s="32"/>
      <c r="D111" s="134"/>
      <c r="E111" s="32"/>
      <c r="F111" s="134"/>
      <c r="G111" s="32"/>
      <c r="H111" s="32"/>
      <c r="I111" s="135"/>
      <c r="J111" s="135"/>
      <c r="K111" s="135"/>
      <c r="L111" s="135"/>
      <c r="M111" s="33"/>
      <c r="N111" s="136"/>
      <c r="O111" s="137"/>
      <c r="P111" s="138"/>
      <c r="Q111" s="132" t="str">
        <f t="shared" si="5"/>
        <v/>
      </c>
      <c r="R111" s="75" t="str">
        <f t="shared" si="4"/>
        <v/>
      </c>
      <c r="S111" s="84"/>
      <c r="T111" s="45"/>
      <c r="U111" s="37"/>
      <c r="V111" s="38" t="str">
        <f>_xlfn.IFNA(IFERROR(VLOOKUP(S111,CourseMaster!$D$2:$I$892,6,FALSE),VLOOKUP(T111,CourseMaster!$D$2:$I$892,6,FALSE)),"")</f>
        <v/>
      </c>
      <c r="W111" s="42"/>
      <c r="X111" s="85"/>
    </row>
    <row r="112" spans="1:24" ht="12" customHeight="1">
      <c r="A112" s="61">
        <f t="shared" si="3"/>
        <v>98</v>
      </c>
      <c r="B112" s="71"/>
      <c r="C112" s="32"/>
      <c r="D112" s="134"/>
      <c r="E112" s="32"/>
      <c r="F112" s="134"/>
      <c r="G112" s="32"/>
      <c r="H112" s="32"/>
      <c r="I112" s="135"/>
      <c r="J112" s="135"/>
      <c r="K112" s="135"/>
      <c r="L112" s="135"/>
      <c r="M112" s="33"/>
      <c r="N112" s="136"/>
      <c r="O112" s="137"/>
      <c r="P112" s="138"/>
      <c r="Q112" s="132" t="str">
        <f t="shared" si="5"/>
        <v/>
      </c>
      <c r="R112" s="75" t="str">
        <f t="shared" si="4"/>
        <v/>
      </c>
      <c r="S112" s="84"/>
      <c r="T112" s="45"/>
      <c r="U112" s="37"/>
      <c r="V112" s="38" t="str">
        <f>_xlfn.IFNA(IFERROR(VLOOKUP(S112,CourseMaster!$D$2:$I$892,6,FALSE),VLOOKUP(T112,CourseMaster!$D$2:$I$892,6,FALSE)),"")</f>
        <v/>
      </c>
      <c r="W112" s="42"/>
      <c r="X112" s="85"/>
    </row>
    <row r="113" spans="1:24" ht="12" customHeight="1">
      <c r="A113" s="61">
        <f t="shared" si="3"/>
        <v>99</v>
      </c>
      <c r="B113" s="71"/>
      <c r="C113" s="32"/>
      <c r="D113" s="134"/>
      <c r="E113" s="32"/>
      <c r="F113" s="134"/>
      <c r="G113" s="32"/>
      <c r="H113" s="32"/>
      <c r="I113" s="135"/>
      <c r="J113" s="135"/>
      <c r="K113" s="135"/>
      <c r="L113" s="135"/>
      <c r="M113" s="33"/>
      <c r="N113" s="136"/>
      <c r="O113" s="137"/>
      <c r="P113" s="138"/>
      <c r="Q113" s="132" t="str">
        <f t="shared" si="5"/>
        <v/>
      </c>
      <c r="R113" s="75" t="str">
        <f t="shared" si="4"/>
        <v/>
      </c>
      <c r="S113" s="84"/>
      <c r="T113" s="45"/>
      <c r="U113" s="37"/>
      <c r="V113" s="38" t="str">
        <f>_xlfn.IFNA(IFERROR(VLOOKUP(S113,CourseMaster!$D$2:$I$892,6,FALSE),VLOOKUP(T113,CourseMaster!$D$2:$I$892,6,FALSE)),"")</f>
        <v/>
      </c>
      <c r="W113" s="42"/>
      <c r="X113" s="85"/>
    </row>
    <row r="114" spans="1:24" ht="12" customHeight="1">
      <c r="A114" s="61">
        <f t="shared" si="3"/>
        <v>100</v>
      </c>
      <c r="B114" s="71"/>
      <c r="C114" s="32"/>
      <c r="D114" s="134"/>
      <c r="E114" s="32"/>
      <c r="F114" s="134"/>
      <c r="G114" s="32"/>
      <c r="H114" s="32"/>
      <c r="I114" s="135"/>
      <c r="J114" s="135"/>
      <c r="K114" s="135"/>
      <c r="L114" s="135"/>
      <c r="M114" s="33"/>
      <c r="N114" s="136"/>
      <c r="O114" s="137"/>
      <c r="P114" s="138"/>
      <c r="Q114" s="132" t="str">
        <f t="shared" si="5"/>
        <v/>
      </c>
      <c r="R114" s="75" t="str">
        <f t="shared" si="4"/>
        <v/>
      </c>
      <c r="S114" s="84"/>
      <c r="T114" s="45"/>
      <c r="U114" s="37"/>
      <c r="V114" s="38" t="str">
        <f>_xlfn.IFNA(IFERROR(VLOOKUP(S114,CourseMaster!$D$2:$I$892,6,FALSE),VLOOKUP(T114,CourseMaster!$D$2:$I$892,6,FALSE)),"")</f>
        <v/>
      </c>
      <c r="W114" s="42"/>
      <c r="X114" s="85"/>
    </row>
    <row r="115" spans="1:24" ht="12" customHeight="1">
      <c r="A115" s="61">
        <f t="shared" si="3"/>
        <v>101</v>
      </c>
      <c r="B115" s="71"/>
      <c r="C115" s="32"/>
      <c r="D115" s="134"/>
      <c r="E115" s="32"/>
      <c r="F115" s="134"/>
      <c r="G115" s="32"/>
      <c r="H115" s="32"/>
      <c r="I115" s="135"/>
      <c r="J115" s="135"/>
      <c r="K115" s="135"/>
      <c r="L115" s="135"/>
      <c r="M115" s="33"/>
      <c r="N115" s="136"/>
      <c r="O115" s="137"/>
      <c r="P115" s="138"/>
      <c r="Q115" s="132" t="str">
        <f t="shared" si="5"/>
        <v/>
      </c>
      <c r="R115" s="75" t="str">
        <f t="shared" si="4"/>
        <v/>
      </c>
      <c r="S115" s="84"/>
      <c r="T115" s="45"/>
      <c r="U115" s="37"/>
      <c r="V115" s="38" t="str">
        <f>_xlfn.IFNA(IFERROR(VLOOKUP(S115,CourseMaster!$D$2:$I$892,6,FALSE),VLOOKUP(T115,CourseMaster!$D$2:$I$892,6,FALSE)),"")</f>
        <v/>
      </c>
      <c r="W115" s="42"/>
      <c r="X115" s="85"/>
    </row>
    <row r="116" spans="1:24" ht="12" customHeight="1">
      <c r="A116" s="61">
        <f t="shared" si="3"/>
        <v>102</v>
      </c>
      <c r="B116" s="71"/>
      <c r="C116" s="32"/>
      <c r="D116" s="134"/>
      <c r="E116" s="32"/>
      <c r="F116" s="134"/>
      <c r="G116" s="32"/>
      <c r="H116" s="32"/>
      <c r="I116" s="135"/>
      <c r="J116" s="135"/>
      <c r="K116" s="135"/>
      <c r="L116" s="135"/>
      <c r="M116" s="33"/>
      <c r="N116" s="136"/>
      <c r="O116" s="137"/>
      <c r="P116" s="138"/>
      <c r="Q116" s="132" t="str">
        <f t="shared" si="5"/>
        <v/>
      </c>
      <c r="R116" s="75" t="str">
        <f t="shared" si="4"/>
        <v/>
      </c>
      <c r="S116" s="84"/>
      <c r="T116" s="45"/>
      <c r="U116" s="37"/>
      <c r="V116" s="38" t="str">
        <f>_xlfn.IFNA(IFERROR(VLOOKUP(S116,CourseMaster!$D$2:$I$892,6,FALSE),VLOOKUP(T116,CourseMaster!$D$2:$I$892,6,FALSE)),"")</f>
        <v/>
      </c>
      <c r="W116" s="42"/>
      <c r="X116" s="85"/>
    </row>
    <row r="117" spans="1:24" ht="12" customHeight="1">
      <c r="A117" s="61">
        <f t="shared" si="3"/>
        <v>103</v>
      </c>
      <c r="B117" s="71"/>
      <c r="C117" s="32"/>
      <c r="D117" s="134"/>
      <c r="E117" s="32"/>
      <c r="F117" s="134"/>
      <c r="G117" s="32"/>
      <c r="H117" s="32"/>
      <c r="I117" s="135"/>
      <c r="J117" s="135"/>
      <c r="K117" s="135"/>
      <c r="L117" s="135"/>
      <c r="M117" s="33"/>
      <c r="N117" s="136"/>
      <c r="O117" s="137"/>
      <c r="P117" s="138"/>
      <c r="Q117" s="132" t="str">
        <f t="shared" si="5"/>
        <v/>
      </c>
      <c r="R117" s="75" t="str">
        <f t="shared" si="4"/>
        <v/>
      </c>
      <c r="S117" s="84"/>
      <c r="T117" s="45"/>
      <c r="U117" s="37"/>
      <c r="V117" s="38" t="str">
        <f>_xlfn.IFNA(IFERROR(VLOOKUP(S117,CourseMaster!$D$2:$I$892,6,FALSE),VLOOKUP(T117,CourseMaster!$D$2:$I$892,6,FALSE)),"")</f>
        <v/>
      </c>
      <c r="W117" s="42"/>
      <c r="X117" s="85"/>
    </row>
    <row r="118" spans="1:24" ht="12" customHeight="1">
      <c r="A118" s="61">
        <f t="shared" si="3"/>
        <v>104</v>
      </c>
      <c r="B118" s="71"/>
      <c r="C118" s="32"/>
      <c r="D118" s="134"/>
      <c r="E118" s="32"/>
      <c r="F118" s="134"/>
      <c r="G118" s="32"/>
      <c r="H118" s="32"/>
      <c r="I118" s="135"/>
      <c r="J118" s="135"/>
      <c r="K118" s="135"/>
      <c r="L118" s="135"/>
      <c r="M118" s="33"/>
      <c r="N118" s="136"/>
      <c r="O118" s="137"/>
      <c r="P118" s="138"/>
      <c r="Q118" s="132" t="str">
        <f t="shared" si="5"/>
        <v/>
      </c>
      <c r="R118" s="75" t="str">
        <f t="shared" si="4"/>
        <v/>
      </c>
      <c r="S118" s="84"/>
      <c r="T118" s="45"/>
      <c r="U118" s="37"/>
      <c r="V118" s="38" t="str">
        <f>_xlfn.IFNA(IFERROR(VLOOKUP(S118,CourseMaster!$D$2:$I$892,6,FALSE),VLOOKUP(T118,CourseMaster!$D$2:$I$892,6,FALSE)),"")</f>
        <v/>
      </c>
      <c r="W118" s="42"/>
      <c r="X118" s="85"/>
    </row>
    <row r="119" spans="1:24" ht="12" customHeight="1">
      <c r="A119" s="61">
        <f t="shared" si="3"/>
        <v>105</v>
      </c>
      <c r="B119" s="71"/>
      <c r="C119" s="32"/>
      <c r="D119" s="134"/>
      <c r="E119" s="32"/>
      <c r="F119" s="134"/>
      <c r="G119" s="32"/>
      <c r="H119" s="32"/>
      <c r="I119" s="135"/>
      <c r="J119" s="135"/>
      <c r="K119" s="135"/>
      <c r="L119" s="135"/>
      <c r="M119" s="33"/>
      <c r="N119" s="136"/>
      <c r="O119" s="137"/>
      <c r="P119" s="138"/>
      <c r="Q119" s="132" t="str">
        <f t="shared" si="5"/>
        <v/>
      </c>
      <c r="R119" s="75" t="str">
        <f t="shared" si="4"/>
        <v/>
      </c>
      <c r="S119" s="84"/>
      <c r="T119" s="45"/>
      <c r="U119" s="37"/>
      <c r="V119" s="38" t="str">
        <f>_xlfn.IFNA(IFERROR(VLOOKUP(S119,CourseMaster!$D$2:$I$892,6,FALSE),VLOOKUP(T119,CourseMaster!$D$2:$I$892,6,FALSE)),"")</f>
        <v/>
      </c>
      <c r="W119" s="42"/>
      <c r="X119" s="85"/>
    </row>
    <row r="120" spans="1:24" ht="12" customHeight="1">
      <c r="A120" s="61">
        <f t="shared" si="3"/>
        <v>106</v>
      </c>
      <c r="B120" s="71"/>
      <c r="C120" s="32"/>
      <c r="D120" s="134"/>
      <c r="E120" s="32"/>
      <c r="F120" s="134"/>
      <c r="G120" s="32"/>
      <c r="H120" s="32"/>
      <c r="I120" s="135"/>
      <c r="J120" s="135"/>
      <c r="K120" s="135"/>
      <c r="L120" s="135"/>
      <c r="M120" s="33"/>
      <c r="N120" s="136"/>
      <c r="O120" s="137"/>
      <c r="P120" s="138"/>
      <c r="Q120" s="132" t="str">
        <f t="shared" si="5"/>
        <v/>
      </c>
      <c r="R120" s="75" t="str">
        <f t="shared" si="4"/>
        <v/>
      </c>
      <c r="S120" s="84"/>
      <c r="T120" s="45"/>
      <c r="U120" s="37"/>
      <c r="V120" s="38" t="str">
        <f>_xlfn.IFNA(IFERROR(VLOOKUP(S120,CourseMaster!$D$2:$I$892,6,FALSE),VLOOKUP(T120,CourseMaster!$D$2:$I$892,6,FALSE)),"")</f>
        <v/>
      </c>
      <c r="W120" s="42"/>
      <c r="X120" s="85"/>
    </row>
    <row r="121" spans="1:24" ht="12" customHeight="1">
      <c r="A121" s="61">
        <f t="shared" si="3"/>
        <v>107</v>
      </c>
      <c r="B121" s="71"/>
      <c r="C121" s="32"/>
      <c r="D121" s="134"/>
      <c r="E121" s="32"/>
      <c r="F121" s="134"/>
      <c r="G121" s="32"/>
      <c r="H121" s="32"/>
      <c r="I121" s="135"/>
      <c r="J121" s="135"/>
      <c r="K121" s="135"/>
      <c r="L121" s="135"/>
      <c r="M121" s="33"/>
      <c r="N121" s="136"/>
      <c r="O121" s="137"/>
      <c r="P121" s="138"/>
      <c r="Q121" s="132" t="str">
        <f t="shared" si="5"/>
        <v/>
      </c>
      <c r="R121" s="75" t="str">
        <f t="shared" si="4"/>
        <v/>
      </c>
      <c r="S121" s="84"/>
      <c r="T121" s="45"/>
      <c r="U121" s="37"/>
      <c r="V121" s="38" t="str">
        <f>_xlfn.IFNA(IFERROR(VLOOKUP(S121,CourseMaster!$D$2:$I$892,6,FALSE),VLOOKUP(T121,CourseMaster!$D$2:$I$892,6,FALSE)),"")</f>
        <v/>
      </c>
      <c r="W121" s="42"/>
      <c r="X121" s="85"/>
    </row>
    <row r="122" spans="1:24" ht="12" customHeight="1">
      <c r="A122" s="61">
        <f t="shared" si="3"/>
        <v>108</v>
      </c>
      <c r="B122" s="71"/>
      <c r="C122" s="32"/>
      <c r="D122" s="134"/>
      <c r="E122" s="32"/>
      <c r="F122" s="134"/>
      <c r="G122" s="32"/>
      <c r="H122" s="32"/>
      <c r="I122" s="135"/>
      <c r="J122" s="135"/>
      <c r="K122" s="135"/>
      <c r="L122" s="135"/>
      <c r="M122" s="33"/>
      <c r="N122" s="136"/>
      <c r="O122" s="137"/>
      <c r="P122" s="138"/>
      <c r="Q122" s="132" t="str">
        <f t="shared" si="5"/>
        <v/>
      </c>
      <c r="R122" s="75" t="str">
        <f t="shared" si="4"/>
        <v/>
      </c>
      <c r="S122" s="84"/>
      <c r="T122" s="45"/>
      <c r="U122" s="37"/>
      <c r="V122" s="38" t="str">
        <f>_xlfn.IFNA(IFERROR(VLOOKUP(S122,CourseMaster!$D$2:$I$892,6,FALSE),VLOOKUP(T122,CourseMaster!$D$2:$I$892,6,FALSE)),"")</f>
        <v/>
      </c>
      <c r="W122" s="42"/>
      <c r="X122" s="85"/>
    </row>
    <row r="123" spans="1:24" ht="12" customHeight="1">
      <c r="A123" s="61">
        <f t="shared" si="3"/>
        <v>109</v>
      </c>
      <c r="B123" s="71"/>
      <c r="C123" s="32"/>
      <c r="D123" s="134"/>
      <c r="E123" s="32"/>
      <c r="F123" s="134"/>
      <c r="G123" s="32"/>
      <c r="H123" s="32"/>
      <c r="I123" s="135"/>
      <c r="J123" s="135"/>
      <c r="K123" s="135"/>
      <c r="L123" s="135"/>
      <c r="M123" s="33"/>
      <c r="N123" s="136"/>
      <c r="O123" s="137"/>
      <c r="P123" s="138"/>
      <c r="Q123" s="132" t="str">
        <f t="shared" si="5"/>
        <v/>
      </c>
      <c r="R123" s="75" t="str">
        <f t="shared" si="4"/>
        <v/>
      </c>
      <c r="S123" s="84"/>
      <c r="T123" s="45"/>
      <c r="U123" s="37"/>
      <c r="V123" s="38" t="str">
        <f>_xlfn.IFNA(IFERROR(VLOOKUP(S123,CourseMaster!$D$2:$I$892,6,FALSE),VLOOKUP(T123,CourseMaster!$D$2:$I$892,6,FALSE)),"")</f>
        <v/>
      </c>
      <c r="W123" s="42"/>
      <c r="X123" s="85"/>
    </row>
    <row r="124" spans="1:24" ht="12" customHeight="1">
      <c r="A124" s="61">
        <f t="shared" si="3"/>
        <v>110</v>
      </c>
      <c r="B124" s="71"/>
      <c r="C124" s="32"/>
      <c r="D124" s="134"/>
      <c r="E124" s="32"/>
      <c r="F124" s="134"/>
      <c r="G124" s="32"/>
      <c r="H124" s="32"/>
      <c r="I124" s="135"/>
      <c r="J124" s="135"/>
      <c r="K124" s="135"/>
      <c r="L124" s="135"/>
      <c r="M124" s="33"/>
      <c r="N124" s="136"/>
      <c r="O124" s="137"/>
      <c r="P124" s="138"/>
      <c r="Q124" s="132" t="str">
        <f t="shared" si="5"/>
        <v/>
      </c>
      <c r="R124" s="75" t="str">
        <f t="shared" si="4"/>
        <v/>
      </c>
      <c r="S124" s="84"/>
      <c r="T124" s="45"/>
      <c r="U124" s="37"/>
      <c r="V124" s="38" t="str">
        <f>_xlfn.IFNA(IFERROR(VLOOKUP(S124,CourseMaster!$D$2:$I$892,6,FALSE),VLOOKUP(T124,CourseMaster!$D$2:$I$892,6,FALSE)),"")</f>
        <v/>
      </c>
      <c r="W124" s="42"/>
      <c r="X124" s="85"/>
    </row>
    <row r="125" spans="1:24" ht="12" customHeight="1">
      <c r="A125" s="61">
        <f t="shared" si="3"/>
        <v>111</v>
      </c>
      <c r="B125" s="71"/>
      <c r="C125" s="32"/>
      <c r="D125" s="134"/>
      <c r="E125" s="32"/>
      <c r="F125" s="134"/>
      <c r="G125" s="32"/>
      <c r="H125" s="32"/>
      <c r="I125" s="135"/>
      <c r="J125" s="135"/>
      <c r="K125" s="135"/>
      <c r="L125" s="135"/>
      <c r="M125" s="33"/>
      <c r="N125" s="136"/>
      <c r="O125" s="137"/>
      <c r="P125" s="138"/>
      <c r="Q125" s="132" t="str">
        <f t="shared" si="5"/>
        <v/>
      </c>
      <c r="R125" s="75" t="str">
        <f t="shared" si="4"/>
        <v/>
      </c>
      <c r="S125" s="84"/>
      <c r="T125" s="45"/>
      <c r="U125" s="140"/>
      <c r="V125" s="38" t="str">
        <f>_xlfn.IFNA(IFERROR(VLOOKUP(S125,CourseMaster!$D$2:$I$892,6,FALSE),VLOOKUP(T125,CourseMaster!$D$2:$I$892,6,FALSE)),"")</f>
        <v/>
      </c>
      <c r="W125" s="42"/>
      <c r="X125" s="85"/>
    </row>
    <row r="126" spans="1:24" ht="12" customHeight="1">
      <c r="A126" s="61">
        <f t="shared" si="3"/>
        <v>112</v>
      </c>
      <c r="B126" s="71"/>
      <c r="C126" s="32"/>
      <c r="D126" s="134"/>
      <c r="E126" s="32"/>
      <c r="F126" s="134"/>
      <c r="G126" s="32"/>
      <c r="H126" s="32"/>
      <c r="I126" s="135"/>
      <c r="J126" s="135"/>
      <c r="K126" s="135"/>
      <c r="L126" s="135"/>
      <c r="M126" s="33"/>
      <c r="N126" s="136"/>
      <c r="O126" s="137"/>
      <c r="P126" s="138"/>
      <c r="Q126" s="132" t="str">
        <f t="shared" si="5"/>
        <v/>
      </c>
      <c r="R126" s="75" t="str">
        <f t="shared" si="4"/>
        <v/>
      </c>
      <c r="S126" s="84"/>
      <c r="T126" s="45"/>
      <c r="U126" s="37"/>
      <c r="V126" s="38" t="str">
        <f>_xlfn.IFNA(IFERROR(VLOOKUP(S126,CourseMaster!$D$2:$I$892,6,FALSE),VLOOKUP(T126,CourseMaster!$D$2:$I$892,6,FALSE)),"")</f>
        <v/>
      </c>
      <c r="W126" s="42"/>
      <c r="X126" s="85"/>
    </row>
    <row r="127" spans="1:24" ht="12" customHeight="1">
      <c r="A127" s="61">
        <f t="shared" si="3"/>
        <v>113</v>
      </c>
      <c r="B127" s="71"/>
      <c r="C127" s="32"/>
      <c r="D127" s="134"/>
      <c r="E127" s="32"/>
      <c r="F127" s="134"/>
      <c r="G127" s="32"/>
      <c r="H127" s="32"/>
      <c r="I127" s="135"/>
      <c r="J127" s="135"/>
      <c r="K127" s="135"/>
      <c r="L127" s="135"/>
      <c r="M127" s="33"/>
      <c r="N127" s="136"/>
      <c r="O127" s="137"/>
      <c r="P127" s="138"/>
      <c r="Q127" s="132" t="str">
        <f t="shared" si="5"/>
        <v/>
      </c>
      <c r="R127" s="75" t="str">
        <f t="shared" si="4"/>
        <v/>
      </c>
      <c r="S127" s="84"/>
      <c r="T127" s="45"/>
      <c r="U127" s="37"/>
      <c r="V127" s="38" t="str">
        <f>_xlfn.IFNA(IFERROR(VLOOKUP(S127,CourseMaster!$D$2:$I$892,6,FALSE),VLOOKUP(T127,CourseMaster!$D$2:$I$892,6,FALSE)),"")</f>
        <v/>
      </c>
      <c r="W127" s="42"/>
      <c r="X127" s="85"/>
    </row>
    <row r="128" spans="1:24" ht="12" customHeight="1">
      <c r="A128" s="61">
        <f t="shared" si="3"/>
        <v>114</v>
      </c>
      <c r="B128" s="71"/>
      <c r="C128" s="32"/>
      <c r="D128" s="134"/>
      <c r="E128" s="32"/>
      <c r="F128" s="134"/>
      <c r="G128" s="32"/>
      <c r="H128" s="32"/>
      <c r="I128" s="135"/>
      <c r="J128" s="135"/>
      <c r="K128" s="135"/>
      <c r="L128" s="135"/>
      <c r="M128" s="33"/>
      <c r="N128" s="136"/>
      <c r="O128" s="137"/>
      <c r="P128" s="138"/>
      <c r="Q128" s="132" t="str">
        <f t="shared" si="5"/>
        <v/>
      </c>
      <c r="R128" s="75" t="str">
        <f t="shared" si="4"/>
        <v/>
      </c>
      <c r="S128" s="84"/>
      <c r="T128" s="45"/>
      <c r="U128" s="37"/>
      <c r="V128" s="38" t="str">
        <f>_xlfn.IFNA(IFERROR(VLOOKUP(S128,CourseMaster!$D$2:$I$892,6,FALSE),VLOOKUP(T128,CourseMaster!$D$2:$I$892,6,FALSE)),"")</f>
        <v/>
      </c>
      <c r="W128" s="42"/>
      <c r="X128" s="85"/>
    </row>
    <row r="129" spans="1:24" ht="12" customHeight="1">
      <c r="A129" s="61">
        <f t="shared" si="3"/>
        <v>115</v>
      </c>
      <c r="B129" s="71"/>
      <c r="C129" s="32"/>
      <c r="D129" s="134"/>
      <c r="E129" s="32"/>
      <c r="F129" s="134"/>
      <c r="G129" s="32"/>
      <c r="H129" s="32"/>
      <c r="I129" s="135"/>
      <c r="J129" s="135"/>
      <c r="K129" s="135"/>
      <c r="L129" s="135"/>
      <c r="M129" s="33"/>
      <c r="N129" s="136"/>
      <c r="O129" s="137"/>
      <c r="P129" s="138"/>
      <c r="Q129" s="132" t="str">
        <f t="shared" si="5"/>
        <v/>
      </c>
      <c r="R129" s="75" t="str">
        <f t="shared" si="4"/>
        <v/>
      </c>
      <c r="S129" s="84"/>
      <c r="T129" s="45"/>
      <c r="U129" s="37"/>
      <c r="V129" s="38" t="str">
        <f>_xlfn.IFNA(IFERROR(VLOOKUP(S129,CourseMaster!$D$2:$I$892,6,FALSE),VLOOKUP(T129,CourseMaster!$D$2:$I$892,6,FALSE)),"")</f>
        <v/>
      </c>
      <c r="W129" s="42"/>
      <c r="X129" s="85"/>
    </row>
    <row r="130" spans="1:24" ht="12" customHeight="1">
      <c r="A130" s="61">
        <f t="shared" si="3"/>
        <v>116</v>
      </c>
      <c r="B130" s="71"/>
      <c r="C130" s="32"/>
      <c r="D130" s="134"/>
      <c r="E130" s="32"/>
      <c r="F130" s="134"/>
      <c r="G130" s="32"/>
      <c r="H130" s="32"/>
      <c r="I130" s="135"/>
      <c r="J130" s="135"/>
      <c r="K130" s="135"/>
      <c r="L130" s="135"/>
      <c r="M130" s="33"/>
      <c r="N130" s="136"/>
      <c r="O130" s="137"/>
      <c r="P130" s="138"/>
      <c r="Q130" s="132" t="str">
        <f t="shared" si="5"/>
        <v/>
      </c>
      <c r="R130" s="75" t="str">
        <f t="shared" si="4"/>
        <v/>
      </c>
      <c r="S130" s="84"/>
      <c r="T130" s="45"/>
      <c r="U130" s="37"/>
      <c r="V130" s="38" t="str">
        <f>_xlfn.IFNA(IFERROR(VLOOKUP(S130,CourseMaster!$D$2:$I$892,6,FALSE),VLOOKUP(T130,CourseMaster!$D$2:$I$892,6,FALSE)),"")</f>
        <v/>
      </c>
      <c r="W130" s="42"/>
      <c r="X130" s="85"/>
    </row>
    <row r="131" spans="1:24" ht="12" customHeight="1">
      <c r="A131" s="61">
        <f t="shared" si="3"/>
        <v>117</v>
      </c>
      <c r="B131" s="71"/>
      <c r="C131" s="32"/>
      <c r="D131" s="134"/>
      <c r="E131" s="32"/>
      <c r="F131" s="134"/>
      <c r="G131" s="32"/>
      <c r="H131" s="32"/>
      <c r="I131" s="135"/>
      <c r="J131" s="135"/>
      <c r="K131" s="135"/>
      <c r="L131" s="135"/>
      <c r="M131" s="33"/>
      <c r="N131" s="136"/>
      <c r="O131" s="137"/>
      <c r="P131" s="138"/>
      <c r="Q131" s="132" t="str">
        <f t="shared" si="5"/>
        <v/>
      </c>
      <c r="R131" s="75" t="str">
        <f t="shared" si="4"/>
        <v/>
      </c>
      <c r="S131" s="84"/>
      <c r="T131" s="45"/>
      <c r="U131" s="37"/>
      <c r="V131" s="38" t="str">
        <f>_xlfn.IFNA(IFERROR(VLOOKUP(S131,CourseMaster!$D$2:$I$892,6,FALSE),VLOOKUP(T131,CourseMaster!$D$2:$I$892,6,FALSE)),"")</f>
        <v/>
      </c>
      <c r="W131" s="42"/>
      <c r="X131" s="85"/>
    </row>
    <row r="132" spans="1:24" ht="12" customHeight="1">
      <c r="A132" s="61">
        <f t="shared" si="3"/>
        <v>118</v>
      </c>
      <c r="B132" s="71"/>
      <c r="C132" s="32"/>
      <c r="D132" s="134"/>
      <c r="E132" s="32"/>
      <c r="F132" s="134"/>
      <c r="G132" s="32"/>
      <c r="H132" s="32"/>
      <c r="I132" s="135"/>
      <c r="J132" s="135"/>
      <c r="K132" s="135"/>
      <c r="L132" s="135"/>
      <c r="M132" s="33"/>
      <c r="N132" s="136"/>
      <c r="O132" s="137"/>
      <c r="P132" s="138"/>
      <c r="Q132" s="132" t="str">
        <f t="shared" si="5"/>
        <v/>
      </c>
      <c r="R132" s="75" t="str">
        <f t="shared" si="4"/>
        <v/>
      </c>
      <c r="S132" s="84"/>
      <c r="T132" s="45"/>
      <c r="U132" s="37"/>
      <c r="V132" s="38" t="str">
        <f>_xlfn.IFNA(IFERROR(VLOOKUP(S132,CourseMaster!$D$2:$I$892,6,FALSE),VLOOKUP(T132,CourseMaster!$D$2:$I$892,6,FALSE)),"")</f>
        <v/>
      </c>
      <c r="W132" s="42"/>
      <c r="X132" s="85"/>
    </row>
    <row r="133" spans="1:24" ht="12" customHeight="1">
      <c r="A133" s="61">
        <f t="shared" si="3"/>
        <v>119</v>
      </c>
      <c r="B133" s="71"/>
      <c r="C133" s="32"/>
      <c r="D133" s="134"/>
      <c r="E133" s="32"/>
      <c r="F133" s="134"/>
      <c r="G133" s="32"/>
      <c r="H133" s="32"/>
      <c r="I133" s="135"/>
      <c r="J133" s="135"/>
      <c r="K133" s="135"/>
      <c r="L133" s="135"/>
      <c r="M133" s="33"/>
      <c r="N133" s="136"/>
      <c r="O133" s="137"/>
      <c r="P133" s="138"/>
      <c r="Q133" s="132" t="str">
        <f t="shared" si="5"/>
        <v/>
      </c>
      <c r="R133" s="75" t="str">
        <f t="shared" si="4"/>
        <v/>
      </c>
      <c r="S133" s="84"/>
      <c r="T133" s="45"/>
      <c r="U133" s="37"/>
      <c r="V133" s="38" t="str">
        <f>_xlfn.IFNA(IFERROR(VLOOKUP(S133,CourseMaster!$D$2:$I$892,6,FALSE),VLOOKUP(T133,CourseMaster!$D$2:$I$892,6,FALSE)),"")</f>
        <v/>
      </c>
      <c r="W133" s="42"/>
      <c r="X133" s="85"/>
    </row>
    <row r="134" spans="1:24" ht="12" customHeight="1">
      <c r="A134" s="61">
        <f t="shared" si="3"/>
        <v>120</v>
      </c>
      <c r="B134" s="71"/>
      <c r="C134" s="32"/>
      <c r="D134" s="134"/>
      <c r="E134" s="32"/>
      <c r="F134" s="134"/>
      <c r="G134" s="32"/>
      <c r="H134" s="32"/>
      <c r="I134" s="135"/>
      <c r="J134" s="135"/>
      <c r="K134" s="135"/>
      <c r="L134" s="135"/>
      <c r="M134" s="33"/>
      <c r="N134" s="136"/>
      <c r="O134" s="137"/>
      <c r="P134" s="138"/>
      <c r="Q134" s="132" t="str">
        <f t="shared" si="5"/>
        <v/>
      </c>
      <c r="R134" s="75" t="str">
        <f t="shared" si="4"/>
        <v/>
      </c>
      <c r="S134" s="84"/>
      <c r="T134" s="45"/>
      <c r="U134" s="37"/>
      <c r="V134" s="38" t="str">
        <f>_xlfn.IFNA(IFERROR(VLOOKUP(S134,CourseMaster!$D$2:$I$892,6,FALSE),VLOOKUP(T134,CourseMaster!$D$2:$I$892,6,FALSE)),"")</f>
        <v/>
      </c>
      <c r="W134" s="42"/>
      <c r="X134" s="85"/>
    </row>
    <row r="135" spans="1:24" ht="12" customHeight="1">
      <c r="A135" s="61">
        <f t="shared" si="3"/>
        <v>121</v>
      </c>
      <c r="B135" s="71"/>
      <c r="C135" s="32"/>
      <c r="D135" s="134"/>
      <c r="E135" s="32"/>
      <c r="F135" s="134"/>
      <c r="G135" s="32"/>
      <c r="H135" s="32"/>
      <c r="I135" s="135"/>
      <c r="J135" s="135"/>
      <c r="K135" s="135"/>
      <c r="L135" s="135"/>
      <c r="M135" s="33"/>
      <c r="N135" s="136"/>
      <c r="O135" s="137"/>
      <c r="P135" s="138"/>
      <c r="Q135" s="132" t="str">
        <f t="shared" si="5"/>
        <v/>
      </c>
      <c r="R135" s="75" t="str">
        <f t="shared" si="4"/>
        <v/>
      </c>
      <c r="S135" s="84"/>
      <c r="T135" s="45"/>
      <c r="U135" s="37"/>
      <c r="V135" s="38" t="str">
        <f>_xlfn.IFNA(IFERROR(VLOOKUP(S135,CourseMaster!$D$2:$I$892,6,FALSE),VLOOKUP(T135,CourseMaster!$D$2:$I$892,6,FALSE)),"")</f>
        <v/>
      </c>
      <c r="W135" s="42"/>
      <c r="X135" s="85"/>
    </row>
    <row r="136" spans="1:24" ht="12" customHeight="1">
      <c r="A136" s="61">
        <f t="shared" si="3"/>
        <v>122</v>
      </c>
      <c r="B136" s="71"/>
      <c r="C136" s="32"/>
      <c r="D136" s="134"/>
      <c r="E136" s="32"/>
      <c r="F136" s="134"/>
      <c r="G136" s="32"/>
      <c r="H136" s="32"/>
      <c r="I136" s="135"/>
      <c r="J136" s="135"/>
      <c r="K136" s="135"/>
      <c r="L136" s="135"/>
      <c r="M136" s="33"/>
      <c r="N136" s="136"/>
      <c r="O136" s="137"/>
      <c r="P136" s="138"/>
      <c r="Q136" s="132" t="str">
        <f t="shared" si="5"/>
        <v/>
      </c>
      <c r="R136" s="75" t="str">
        <f t="shared" si="4"/>
        <v/>
      </c>
      <c r="S136" s="84"/>
      <c r="T136" s="45"/>
      <c r="U136" s="37"/>
      <c r="V136" s="38" t="str">
        <f>_xlfn.IFNA(IFERROR(VLOOKUP(S136,CourseMaster!$D$2:$I$892,6,FALSE),VLOOKUP(T136,CourseMaster!$D$2:$I$892,6,FALSE)),"")</f>
        <v/>
      </c>
      <c r="W136" s="42"/>
      <c r="X136" s="85"/>
    </row>
    <row r="137" spans="1:24" ht="12" customHeight="1">
      <c r="A137" s="61">
        <f t="shared" si="3"/>
        <v>123</v>
      </c>
      <c r="B137" s="71"/>
      <c r="C137" s="32"/>
      <c r="D137" s="134"/>
      <c r="E137" s="32"/>
      <c r="F137" s="134"/>
      <c r="G137" s="32"/>
      <c r="H137" s="32"/>
      <c r="I137" s="135"/>
      <c r="J137" s="135"/>
      <c r="K137" s="135"/>
      <c r="L137" s="135"/>
      <c r="M137" s="33"/>
      <c r="N137" s="136"/>
      <c r="O137" s="137"/>
      <c r="P137" s="138"/>
      <c r="Q137" s="132" t="str">
        <f t="shared" si="5"/>
        <v/>
      </c>
      <c r="R137" s="75" t="str">
        <f t="shared" si="4"/>
        <v/>
      </c>
      <c r="S137" s="84"/>
      <c r="T137" s="45"/>
      <c r="U137" s="37"/>
      <c r="V137" s="38" t="str">
        <f>_xlfn.IFNA(IFERROR(VLOOKUP(S137,CourseMaster!$D$2:$I$892,6,FALSE),VLOOKUP(T137,CourseMaster!$D$2:$I$892,6,FALSE)),"")</f>
        <v/>
      </c>
      <c r="W137" s="42"/>
      <c r="X137" s="85"/>
    </row>
    <row r="138" spans="1:24" ht="12" customHeight="1">
      <c r="A138" s="61">
        <f t="shared" si="3"/>
        <v>124</v>
      </c>
      <c r="B138" s="71"/>
      <c r="C138" s="32"/>
      <c r="D138" s="134"/>
      <c r="E138" s="32"/>
      <c r="F138" s="134"/>
      <c r="G138" s="32"/>
      <c r="H138" s="32"/>
      <c r="I138" s="135"/>
      <c r="J138" s="135"/>
      <c r="K138" s="135"/>
      <c r="L138" s="135"/>
      <c r="M138" s="33"/>
      <c r="N138" s="136"/>
      <c r="O138" s="137"/>
      <c r="P138" s="138"/>
      <c r="Q138" s="132" t="str">
        <f t="shared" si="5"/>
        <v/>
      </c>
      <c r="R138" s="75" t="str">
        <f t="shared" si="4"/>
        <v/>
      </c>
      <c r="S138" s="84"/>
      <c r="T138" s="45"/>
      <c r="U138" s="37"/>
      <c r="V138" s="38" t="str">
        <f>_xlfn.IFNA(IFERROR(VLOOKUP(S138,CourseMaster!$D$2:$I$892,6,FALSE),VLOOKUP(T138,CourseMaster!$D$2:$I$892,6,FALSE)),"")</f>
        <v/>
      </c>
      <c r="W138" s="42"/>
      <c r="X138" s="85"/>
    </row>
    <row r="139" spans="1:24" ht="12" customHeight="1">
      <c r="A139" s="61">
        <f t="shared" si="3"/>
        <v>125</v>
      </c>
      <c r="B139" s="71"/>
      <c r="C139" s="32"/>
      <c r="D139" s="134"/>
      <c r="E139" s="32"/>
      <c r="F139" s="134"/>
      <c r="G139" s="32"/>
      <c r="H139" s="32"/>
      <c r="I139" s="135"/>
      <c r="J139" s="135"/>
      <c r="K139" s="135"/>
      <c r="L139" s="135"/>
      <c r="M139" s="33"/>
      <c r="N139" s="136"/>
      <c r="O139" s="137"/>
      <c r="P139" s="138"/>
      <c r="Q139" s="132" t="str">
        <f t="shared" si="5"/>
        <v/>
      </c>
      <c r="R139" s="75" t="str">
        <f t="shared" si="4"/>
        <v/>
      </c>
      <c r="S139" s="84"/>
      <c r="T139" s="45"/>
      <c r="U139" s="37"/>
      <c r="V139" s="38" t="str">
        <f>_xlfn.IFNA(IFERROR(VLOOKUP(S139,CourseMaster!$D$2:$I$892,6,FALSE),VLOOKUP(T139,CourseMaster!$D$2:$I$892,6,FALSE)),"")</f>
        <v/>
      </c>
      <c r="W139" s="42"/>
      <c r="X139" s="85"/>
    </row>
    <row r="140" spans="1:24" ht="12" customHeight="1">
      <c r="A140" s="61">
        <f t="shared" si="3"/>
        <v>126</v>
      </c>
      <c r="B140" s="71"/>
      <c r="C140" s="32"/>
      <c r="D140" s="134"/>
      <c r="E140" s="32"/>
      <c r="F140" s="134"/>
      <c r="G140" s="32"/>
      <c r="H140" s="32"/>
      <c r="I140" s="135"/>
      <c r="J140" s="135"/>
      <c r="K140" s="135"/>
      <c r="L140" s="135"/>
      <c r="M140" s="33"/>
      <c r="N140" s="136"/>
      <c r="O140" s="137"/>
      <c r="P140" s="138"/>
      <c r="Q140" s="132" t="str">
        <f t="shared" si="5"/>
        <v/>
      </c>
      <c r="R140" s="75" t="str">
        <f t="shared" si="4"/>
        <v/>
      </c>
      <c r="S140" s="84"/>
      <c r="T140" s="45"/>
      <c r="U140" s="37"/>
      <c r="V140" s="38" t="str">
        <f>_xlfn.IFNA(IFERROR(VLOOKUP(S140,CourseMaster!$D$2:$I$892,6,FALSE),VLOOKUP(T140,CourseMaster!$D$2:$I$892,6,FALSE)),"")</f>
        <v/>
      </c>
      <c r="W140" s="42"/>
      <c r="X140" s="85"/>
    </row>
    <row r="141" spans="1:24" ht="12" customHeight="1">
      <c r="A141" s="61">
        <f t="shared" si="3"/>
        <v>127</v>
      </c>
      <c r="B141" s="71"/>
      <c r="C141" s="32"/>
      <c r="D141" s="134"/>
      <c r="E141" s="32"/>
      <c r="F141" s="134"/>
      <c r="G141" s="32"/>
      <c r="H141" s="32"/>
      <c r="I141" s="135"/>
      <c r="J141" s="135"/>
      <c r="K141" s="135"/>
      <c r="L141" s="135"/>
      <c r="M141" s="33"/>
      <c r="N141" s="136"/>
      <c r="O141" s="137"/>
      <c r="P141" s="138"/>
      <c r="Q141" s="132" t="str">
        <f t="shared" si="5"/>
        <v/>
      </c>
      <c r="R141" s="75" t="str">
        <f t="shared" si="4"/>
        <v/>
      </c>
      <c r="S141" s="84"/>
      <c r="T141" s="45"/>
      <c r="U141" s="37"/>
      <c r="V141" s="38" t="str">
        <f>_xlfn.IFNA(IFERROR(VLOOKUP(S141,CourseMaster!$D$2:$I$892,6,FALSE),VLOOKUP(T141,CourseMaster!$D$2:$I$892,6,FALSE)),"")</f>
        <v/>
      </c>
      <c r="W141" s="42"/>
      <c r="X141" s="85"/>
    </row>
    <row r="142" spans="1:24" ht="12" customHeight="1">
      <c r="A142" s="61">
        <f t="shared" si="3"/>
        <v>128</v>
      </c>
      <c r="B142" s="71"/>
      <c r="C142" s="32"/>
      <c r="D142" s="134"/>
      <c r="E142" s="32"/>
      <c r="F142" s="134"/>
      <c r="G142" s="32"/>
      <c r="H142" s="32"/>
      <c r="I142" s="135"/>
      <c r="J142" s="135"/>
      <c r="K142" s="135"/>
      <c r="L142" s="135"/>
      <c r="M142" s="33"/>
      <c r="N142" s="136"/>
      <c r="O142" s="137"/>
      <c r="P142" s="138"/>
      <c r="Q142" s="132" t="str">
        <f t="shared" si="5"/>
        <v/>
      </c>
      <c r="R142" s="75" t="str">
        <f t="shared" si="4"/>
        <v/>
      </c>
      <c r="S142" s="84"/>
      <c r="T142" s="45"/>
      <c r="U142" s="37"/>
      <c r="V142" s="38" t="str">
        <f>_xlfn.IFNA(IFERROR(VLOOKUP(S142,CourseMaster!$D$2:$I$892,6,FALSE),VLOOKUP(T142,CourseMaster!$D$2:$I$892,6,FALSE)),"")</f>
        <v/>
      </c>
      <c r="W142" s="42"/>
      <c r="X142" s="85"/>
    </row>
    <row r="143" spans="1:24" ht="12" customHeight="1">
      <c r="A143" s="61">
        <f t="shared" si="3"/>
        <v>129</v>
      </c>
      <c r="B143" s="71"/>
      <c r="C143" s="32"/>
      <c r="D143" s="134"/>
      <c r="E143" s="32"/>
      <c r="F143" s="134"/>
      <c r="G143" s="32"/>
      <c r="H143" s="32"/>
      <c r="I143" s="135"/>
      <c r="J143" s="135"/>
      <c r="K143" s="135"/>
      <c r="L143" s="135"/>
      <c r="M143" s="33"/>
      <c r="N143" s="136"/>
      <c r="O143" s="137"/>
      <c r="P143" s="138"/>
      <c r="Q143" s="132" t="str">
        <f t="shared" si="5"/>
        <v/>
      </c>
      <c r="R143" s="75" t="str">
        <f t="shared" si="4"/>
        <v/>
      </c>
      <c r="S143" s="84"/>
      <c r="T143" s="45"/>
      <c r="U143" s="37"/>
      <c r="V143" s="38" t="str">
        <f>_xlfn.IFNA(IFERROR(VLOOKUP(S143,CourseMaster!$D$2:$I$892,6,FALSE),VLOOKUP(T143,CourseMaster!$D$2:$I$892,6,FALSE)),"")</f>
        <v/>
      </c>
      <c r="W143" s="42"/>
      <c r="X143" s="85"/>
    </row>
    <row r="144" spans="1:24" ht="12" customHeight="1">
      <c r="A144" s="61">
        <f t="shared" ref="A144:A207" si="6">ROW(A144)-14</f>
        <v>130</v>
      </c>
      <c r="B144" s="71"/>
      <c r="C144" s="32"/>
      <c r="D144" s="134"/>
      <c r="E144" s="32"/>
      <c r="F144" s="134"/>
      <c r="G144" s="32"/>
      <c r="H144" s="32"/>
      <c r="I144" s="135"/>
      <c r="J144" s="135"/>
      <c r="K144" s="135"/>
      <c r="L144" s="135"/>
      <c r="M144" s="33"/>
      <c r="N144" s="136"/>
      <c r="O144" s="137"/>
      <c r="P144" s="138"/>
      <c r="Q144" s="132" t="str">
        <f t="shared" si="5"/>
        <v/>
      </c>
      <c r="R144" s="75" t="str">
        <f t="shared" ref="R144:R207" si="7">IF(Q144=124,"",Q144)</f>
        <v/>
      </c>
      <c r="S144" s="84"/>
      <c r="T144" s="45"/>
      <c r="U144" s="37"/>
      <c r="V144" s="38" t="str">
        <f>_xlfn.IFNA(IFERROR(VLOOKUP(S144,CourseMaster!$D$2:$I$892,6,FALSE),VLOOKUP(T144,CourseMaster!$D$2:$I$892,6,FALSE)),"")</f>
        <v/>
      </c>
      <c r="W144" s="42"/>
      <c r="X144" s="85"/>
    </row>
    <row r="145" spans="1:24" ht="12" customHeight="1">
      <c r="A145" s="61">
        <f t="shared" si="6"/>
        <v>131</v>
      </c>
      <c r="B145" s="71"/>
      <c r="C145" s="32"/>
      <c r="D145" s="134"/>
      <c r="E145" s="32"/>
      <c r="F145" s="134"/>
      <c r="G145" s="32"/>
      <c r="H145" s="32"/>
      <c r="I145" s="135"/>
      <c r="J145" s="135"/>
      <c r="K145" s="135"/>
      <c r="L145" s="135"/>
      <c r="M145" s="33"/>
      <c r="N145" s="136"/>
      <c r="O145" s="137"/>
      <c r="P145" s="138"/>
      <c r="Q145" s="132" t="str">
        <f t="shared" ref="Q145:Q208" si="8">IF(ISBLANK(O145),"",DATEDIF(O145,"2027/3/31","Y"))</f>
        <v/>
      </c>
      <c r="R145" s="75" t="str">
        <f t="shared" si="7"/>
        <v/>
      </c>
      <c r="S145" s="84"/>
      <c r="T145" s="45"/>
      <c r="U145" s="37"/>
      <c r="V145" s="38" t="str">
        <f>_xlfn.IFNA(IFERROR(VLOOKUP(S145,CourseMaster!$D$2:$I$892,6,FALSE),VLOOKUP(T145,CourseMaster!$D$2:$I$892,6,FALSE)),"")</f>
        <v/>
      </c>
      <c r="W145" s="42"/>
      <c r="X145" s="85"/>
    </row>
    <row r="146" spans="1:24" ht="12" customHeight="1">
      <c r="A146" s="61">
        <f t="shared" si="6"/>
        <v>132</v>
      </c>
      <c r="B146" s="71"/>
      <c r="C146" s="32"/>
      <c r="D146" s="134"/>
      <c r="E146" s="32"/>
      <c r="F146" s="134"/>
      <c r="G146" s="32"/>
      <c r="H146" s="32"/>
      <c r="I146" s="135"/>
      <c r="J146" s="135"/>
      <c r="K146" s="135"/>
      <c r="L146" s="135"/>
      <c r="M146" s="33"/>
      <c r="N146" s="136"/>
      <c r="O146" s="137"/>
      <c r="P146" s="138"/>
      <c r="Q146" s="132" t="str">
        <f t="shared" si="8"/>
        <v/>
      </c>
      <c r="R146" s="75" t="str">
        <f t="shared" si="7"/>
        <v/>
      </c>
      <c r="S146" s="84"/>
      <c r="T146" s="45"/>
      <c r="U146" s="37"/>
      <c r="V146" s="38" t="str">
        <f>_xlfn.IFNA(IFERROR(VLOOKUP(S146,CourseMaster!$D$2:$I$892,6,FALSE),VLOOKUP(T146,CourseMaster!$D$2:$I$892,6,FALSE)),"")</f>
        <v/>
      </c>
      <c r="W146" s="42"/>
      <c r="X146" s="85"/>
    </row>
    <row r="147" spans="1:24" ht="12" customHeight="1">
      <c r="A147" s="61">
        <f t="shared" si="6"/>
        <v>133</v>
      </c>
      <c r="B147" s="71"/>
      <c r="C147" s="32"/>
      <c r="D147" s="134"/>
      <c r="E147" s="32"/>
      <c r="F147" s="134"/>
      <c r="G147" s="32"/>
      <c r="H147" s="32"/>
      <c r="I147" s="135"/>
      <c r="J147" s="135"/>
      <c r="K147" s="135"/>
      <c r="L147" s="135"/>
      <c r="M147" s="33"/>
      <c r="N147" s="136"/>
      <c r="O147" s="137"/>
      <c r="P147" s="138"/>
      <c r="Q147" s="132" t="str">
        <f t="shared" si="8"/>
        <v/>
      </c>
      <c r="R147" s="75" t="str">
        <f t="shared" si="7"/>
        <v/>
      </c>
      <c r="S147" s="84"/>
      <c r="T147" s="45"/>
      <c r="U147" s="37"/>
      <c r="V147" s="38" t="str">
        <f>_xlfn.IFNA(IFERROR(VLOOKUP(S147,CourseMaster!$D$2:$I$892,6,FALSE),VLOOKUP(T147,CourseMaster!$D$2:$I$892,6,FALSE)),"")</f>
        <v/>
      </c>
      <c r="W147" s="42"/>
      <c r="X147" s="85"/>
    </row>
    <row r="148" spans="1:24" ht="12" customHeight="1">
      <c r="A148" s="61">
        <f t="shared" si="6"/>
        <v>134</v>
      </c>
      <c r="B148" s="71"/>
      <c r="C148" s="32"/>
      <c r="D148" s="134"/>
      <c r="E148" s="32"/>
      <c r="F148" s="134"/>
      <c r="G148" s="32"/>
      <c r="H148" s="32"/>
      <c r="I148" s="135"/>
      <c r="J148" s="135"/>
      <c r="K148" s="135"/>
      <c r="L148" s="135"/>
      <c r="M148" s="33"/>
      <c r="N148" s="136"/>
      <c r="O148" s="137"/>
      <c r="P148" s="138"/>
      <c r="Q148" s="132" t="str">
        <f t="shared" si="8"/>
        <v/>
      </c>
      <c r="R148" s="75" t="str">
        <f t="shared" si="7"/>
        <v/>
      </c>
      <c r="S148" s="84"/>
      <c r="T148" s="45"/>
      <c r="U148" s="140"/>
      <c r="V148" s="38" t="str">
        <f>_xlfn.IFNA(IFERROR(VLOOKUP(S148,CourseMaster!$D$2:$I$892,6,FALSE),VLOOKUP(T148,CourseMaster!$D$2:$I$892,6,FALSE)),"")</f>
        <v/>
      </c>
      <c r="W148" s="42"/>
      <c r="X148" s="85"/>
    </row>
    <row r="149" spans="1:24" ht="12" customHeight="1">
      <c r="A149" s="61">
        <f t="shared" si="6"/>
        <v>135</v>
      </c>
      <c r="B149" s="71"/>
      <c r="C149" s="32"/>
      <c r="D149" s="134"/>
      <c r="E149" s="32"/>
      <c r="F149" s="134"/>
      <c r="G149" s="32"/>
      <c r="H149" s="32"/>
      <c r="I149" s="135"/>
      <c r="J149" s="135"/>
      <c r="K149" s="135"/>
      <c r="L149" s="135"/>
      <c r="M149" s="33"/>
      <c r="N149" s="136"/>
      <c r="O149" s="137"/>
      <c r="P149" s="138"/>
      <c r="Q149" s="132" t="str">
        <f t="shared" si="8"/>
        <v/>
      </c>
      <c r="R149" s="75" t="str">
        <f t="shared" si="7"/>
        <v/>
      </c>
      <c r="S149" s="84"/>
      <c r="T149" s="45"/>
      <c r="U149" s="37"/>
      <c r="V149" s="38" t="str">
        <f>_xlfn.IFNA(IFERROR(VLOOKUP(S149,CourseMaster!$D$2:$I$892,6,FALSE),VLOOKUP(T149,CourseMaster!$D$2:$I$892,6,FALSE)),"")</f>
        <v/>
      </c>
      <c r="W149" s="42"/>
      <c r="X149" s="85"/>
    </row>
    <row r="150" spans="1:24" ht="12" customHeight="1">
      <c r="A150" s="61">
        <f t="shared" si="6"/>
        <v>136</v>
      </c>
      <c r="B150" s="71"/>
      <c r="C150" s="32"/>
      <c r="D150" s="134"/>
      <c r="E150" s="32"/>
      <c r="F150" s="134"/>
      <c r="G150" s="32"/>
      <c r="H150" s="32"/>
      <c r="I150" s="135"/>
      <c r="J150" s="135"/>
      <c r="K150" s="135"/>
      <c r="L150" s="135"/>
      <c r="M150" s="33"/>
      <c r="N150" s="136"/>
      <c r="O150" s="137"/>
      <c r="P150" s="138"/>
      <c r="Q150" s="132" t="str">
        <f t="shared" si="8"/>
        <v/>
      </c>
      <c r="R150" s="75" t="str">
        <f t="shared" si="7"/>
        <v/>
      </c>
      <c r="S150" s="84"/>
      <c r="T150" s="45"/>
      <c r="U150" s="37"/>
      <c r="V150" s="38" t="str">
        <f>_xlfn.IFNA(IFERROR(VLOOKUP(S150,CourseMaster!$D$2:$I$892,6,FALSE),VLOOKUP(T150,CourseMaster!$D$2:$I$892,6,FALSE)),"")</f>
        <v/>
      </c>
      <c r="W150" s="42"/>
      <c r="X150" s="85"/>
    </row>
    <row r="151" spans="1:24" ht="12" customHeight="1">
      <c r="A151" s="61">
        <f t="shared" si="6"/>
        <v>137</v>
      </c>
      <c r="B151" s="71"/>
      <c r="C151" s="32"/>
      <c r="D151" s="134"/>
      <c r="E151" s="32"/>
      <c r="F151" s="134"/>
      <c r="G151" s="32"/>
      <c r="H151" s="32"/>
      <c r="I151" s="135"/>
      <c r="J151" s="135"/>
      <c r="K151" s="135"/>
      <c r="L151" s="135"/>
      <c r="M151" s="33"/>
      <c r="N151" s="136"/>
      <c r="O151" s="137"/>
      <c r="P151" s="138"/>
      <c r="Q151" s="132" t="str">
        <f t="shared" si="8"/>
        <v/>
      </c>
      <c r="R151" s="75" t="str">
        <f t="shared" si="7"/>
        <v/>
      </c>
      <c r="S151" s="84"/>
      <c r="T151" s="45"/>
      <c r="U151" s="37"/>
      <c r="V151" s="38" t="str">
        <f>_xlfn.IFNA(IFERROR(VLOOKUP(S151,CourseMaster!$D$2:$I$892,6,FALSE),VLOOKUP(T151,CourseMaster!$D$2:$I$892,6,FALSE)),"")</f>
        <v/>
      </c>
      <c r="W151" s="42"/>
      <c r="X151" s="85"/>
    </row>
    <row r="152" spans="1:24" ht="12" customHeight="1">
      <c r="A152" s="61">
        <f t="shared" si="6"/>
        <v>138</v>
      </c>
      <c r="B152" s="71"/>
      <c r="C152" s="32"/>
      <c r="D152" s="134"/>
      <c r="E152" s="32"/>
      <c r="F152" s="134"/>
      <c r="G152" s="32"/>
      <c r="H152" s="32"/>
      <c r="I152" s="135"/>
      <c r="J152" s="135"/>
      <c r="K152" s="135"/>
      <c r="L152" s="135"/>
      <c r="M152" s="33"/>
      <c r="N152" s="136"/>
      <c r="O152" s="137"/>
      <c r="P152" s="138"/>
      <c r="Q152" s="132" t="str">
        <f t="shared" si="8"/>
        <v/>
      </c>
      <c r="R152" s="75" t="str">
        <f t="shared" si="7"/>
        <v/>
      </c>
      <c r="S152" s="84"/>
      <c r="T152" s="45"/>
      <c r="U152" s="37"/>
      <c r="V152" s="38" t="str">
        <f>_xlfn.IFNA(IFERROR(VLOOKUP(S152,CourseMaster!$D$2:$I$892,6,FALSE),VLOOKUP(T152,CourseMaster!$D$2:$I$892,6,FALSE)),"")</f>
        <v/>
      </c>
      <c r="W152" s="42"/>
      <c r="X152" s="85"/>
    </row>
    <row r="153" spans="1:24" ht="12" customHeight="1">
      <c r="A153" s="61">
        <f t="shared" si="6"/>
        <v>139</v>
      </c>
      <c r="B153" s="71"/>
      <c r="C153" s="32"/>
      <c r="D153" s="134"/>
      <c r="E153" s="32"/>
      <c r="F153" s="134"/>
      <c r="G153" s="32"/>
      <c r="H153" s="32"/>
      <c r="I153" s="135"/>
      <c r="J153" s="135"/>
      <c r="K153" s="135"/>
      <c r="L153" s="135"/>
      <c r="M153" s="33"/>
      <c r="N153" s="136"/>
      <c r="O153" s="137"/>
      <c r="P153" s="138"/>
      <c r="Q153" s="132" t="str">
        <f t="shared" si="8"/>
        <v/>
      </c>
      <c r="R153" s="75" t="str">
        <f t="shared" si="7"/>
        <v/>
      </c>
      <c r="S153" s="84"/>
      <c r="T153" s="45"/>
      <c r="U153" s="37"/>
      <c r="V153" s="38" t="str">
        <f>_xlfn.IFNA(IFERROR(VLOOKUP(S153,CourseMaster!$D$2:$I$892,6,FALSE),VLOOKUP(T153,CourseMaster!$D$2:$I$892,6,FALSE)),"")</f>
        <v/>
      </c>
      <c r="W153" s="42"/>
      <c r="X153" s="85"/>
    </row>
    <row r="154" spans="1:24" ht="12" customHeight="1">
      <c r="A154" s="61">
        <f t="shared" si="6"/>
        <v>140</v>
      </c>
      <c r="B154" s="71"/>
      <c r="C154" s="32"/>
      <c r="D154" s="134"/>
      <c r="E154" s="32"/>
      <c r="F154" s="134"/>
      <c r="G154" s="32"/>
      <c r="H154" s="32"/>
      <c r="I154" s="135"/>
      <c r="J154" s="135"/>
      <c r="K154" s="135"/>
      <c r="L154" s="135"/>
      <c r="M154" s="33"/>
      <c r="N154" s="136"/>
      <c r="O154" s="137"/>
      <c r="P154" s="138"/>
      <c r="Q154" s="132" t="str">
        <f t="shared" si="8"/>
        <v/>
      </c>
      <c r="R154" s="75" t="str">
        <f t="shared" si="7"/>
        <v/>
      </c>
      <c r="S154" s="84"/>
      <c r="T154" s="45"/>
      <c r="U154" s="37"/>
      <c r="V154" s="38" t="str">
        <f>_xlfn.IFNA(IFERROR(VLOOKUP(S154,CourseMaster!$D$2:$I$892,6,FALSE),VLOOKUP(T154,CourseMaster!$D$2:$I$892,6,FALSE)),"")</f>
        <v/>
      </c>
      <c r="W154" s="42"/>
      <c r="X154" s="85"/>
    </row>
    <row r="155" spans="1:24" ht="12" customHeight="1">
      <c r="A155" s="61">
        <f t="shared" si="6"/>
        <v>141</v>
      </c>
      <c r="B155" s="71"/>
      <c r="C155" s="32"/>
      <c r="D155" s="134"/>
      <c r="E155" s="32"/>
      <c r="F155" s="134"/>
      <c r="G155" s="32"/>
      <c r="H155" s="32"/>
      <c r="I155" s="135"/>
      <c r="J155" s="135"/>
      <c r="K155" s="135"/>
      <c r="L155" s="135"/>
      <c r="M155" s="33"/>
      <c r="N155" s="136"/>
      <c r="O155" s="137"/>
      <c r="P155" s="138"/>
      <c r="Q155" s="132" t="str">
        <f t="shared" si="8"/>
        <v/>
      </c>
      <c r="R155" s="75" t="str">
        <f t="shared" si="7"/>
        <v/>
      </c>
      <c r="S155" s="84"/>
      <c r="T155" s="45"/>
      <c r="U155" s="37"/>
      <c r="V155" s="38" t="str">
        <f>_xlfn.IFNA(IFERROR(VLOOKUP(S155,CourseMaster!$D$2:$I$892,6,FALSE),VLOOKUP(T155,CourseMaster!$D$2:$I$892,6,FALSE)),"")</f>
        <v/>
      </c>
      <c r="W155" s="42"/>
      <c r="X155" s="85"/>
    </row>
    <row r="156" spans="1:24" ht="12" customHeight="1">
      <c r="A156" s="61">
        <f t="shared" si="6"/>
        <v>142</v>
      </c>
      <c r="B156" s="71"/>
      <c r="C156" s="32"/>
      <c r="D156" s="134"/>
      <c r="E156" s="32"/>
      <c r="F156" s="134"/>
      <c r="G156" s="32"/>
      <c r="H156" s="32"/>
      <c r="I156" s="135"/>
      <c r="J156" s="135"/>
      <c r="K156" s="135"/>
      <c r="L156" s="135"/>
      <c r="M156" s="33"/>
      <c r="N156" s="136"/>
      <c r="O156" s="137"/>
      <c r="P156" s="138"/>
      <c r="Q156" s="132" t="str">
        <f t="shared" si="8"/>
        <v/>
      </c>
      <c r="R156" s="75" t="str">
        <f t="shared" si="7"/>
        <v/>
      </c>
      <c r="S156" s="84"/>
      <c r="T156" s="45"/>
      <c r="U156" s="37"/>
      <c r="V156" s="38" t="str">
        <f>_xlfn.IFNA(IFERROR(VLOOKUP(S156,CourseMaster!$D$2:$I$892,6,FALSE),VLOOKUP(T156,CourseMaster!$D$2:$I$892,6,FALSE)),"")</f>
        <v/>
      </c>
      <c r="W156" s="42"/>
      <c r="X156" s="85"/>
    </row>
    <row r="157" spans="1:24" ht="12" customHeight="1">
      <c r="A157" s="61">
        <f t="shared" si="6"/>
        <v>143</v>
      </c>
      <c r="B157" s="71"/>
      <c r="C157" s="32"/>
      <c r="D157" s="134"/>
      <c r="E157" s="32"/>
      <c r="F157" s="134"/>
      <c r="G157" s="32"/>
      <c r="H157" s="32"/>
      <c r="I157" s="135"/>
      <c r="J157" s="135"/>
      <c r="K157" s="135"/>
      <c r="L157" s="135"/>
      <c r="M157" s="33"/>
      <c r="N157" s="136"/>
      <c r="O157" s="137"/>
      <c r="P157" s="138"/>
      <c r="Q157" s="132" t="str">
        <f t="shared" si="8"/>
        <v/>
      </c>
      <c r="R157" s="75" t="str">
        <f t="shared" si="7"/>
        <v/>
      </c>
      <c r="S157" s="84"/>
      <c r="T157" s="45"/>
      <c r="U157" s="37"/>
      <c r="V157" s="38" t="str">
        <f>_xlfn.IFNA(IFERROR(VLOOKUP(S157,CourseMaster!$D$2:$I$892,6,FALSE),VLOOKUP(T157,CourseMaster!$D$2:$I$892,6,FALSE)),"")</f>
        <v/>
      </c>
      <c r="W157" s="42"/>
      <c r="X157" s="85"/>
    </row>
    <row r="158" spans="1:24" ht="12" customHeight="1">
      <c r="A158" s="61">
        <f t="shared" si="6"/>
        <v>144</v>
      </c>
      <c r="B158" s="71"/>
      <c r="C158" s="32"/>
      <c r="D158" s="134"/>
      <c r="E158" s="32"/>
      <c r="F158" s="134"/>
      <c r="G158" s="32"/>
      <c r="H158" s="32"/>
      <c r="I158" s="135"/>
      <c r="J158" s="135"/>
      <c r="K158" s="135"/>
      <c r="L158" s="135"/>
      <c r="M158" s="33"/>
      <c r="N158" s="136"/>
      <c r="O158" s="137"/>
      <c r="P158" s="138"/>
      <c r="Q158" s="132" t="str">
        <f t="shared" si="8"/>
        <v/>
      </c>
      <c r="R158" s="75" t="str">
        <f t="shared" si="7"/>
        <v/>
      </c>
      <c r="S158" s="84"/>
      <c r="T158" s="45"/>
      <c r="U158" s="37"/>
      <c r="V158" s="38" t="str">
        <f>_xlfn.IFNA(IFERROR(VLOOKUP(S158,CourseMaster!$D$2:$I$892,6,FALSE),VLOOKUP(T158,CourseMaster!$D$2:$I$892,6,FALSE)),"")</f>
        <v/>
      </c>
      <c r="W158" s="42"/>
      <c r="X158" s="85"/>
    </row>
    <row r="159" spans="1:24" ht="12" customHeight="1">
      <c r="A159" s="61">
        <f t="shared" si="6"/>
        <v>145</v>
      </c>
      <c r="B159" s="71"/>
      <c r="C159" s="32"/>
      <c r="D159" s="134"/>
      <c r="E159" s="32"/>
      <c r="F159" s="134"/>
      <c r="G159" s="32"/>
      <c r="H159" s="32"/>
      <c r="I159" s="135"/>
      <c r="J159" s="135"/>
      <c r="K159" s="135"/>
      <c r="L159" s="135"/>
      <c r="M159" s="33"/>
      <c r="N159" s="136"/>
      <c r="O159" s="137"/>
      <c r="P159" s="138"/>
      <c r="Q159" s="132" t="str">
        <f t="shared" si="8"/>
        <v/>
      </c>
      <c r="R159" s="75" t="str">
        <f t="shared" si="7"/>
        <v/>
      </c>
      <c r="S159" s="84"/>
      <c r="T159" s="45"/>
      <c r="U159" s="37"/>
      <c r="V159" s="38" t="str">
        <f>_xlfn.IFNA(IFERROR(VLOOKUP(S159,CourseMaster!$D$2:$I$892,6,FALSE),VLOOKUP(T159,CourseMaster!$D$2:$I$892,6,FALSE)),"")</f>
        <v/>
      </c>
      <c r="W159" s="42"/>
      <c r="X159" s="85"/>
    </row>
    <row r="160" spans="1:24" ht="12" customHeight="1">
      <c r="A160" s="61">
        <f t="shared" si="6"/>
        <v>146</v>
      </c>
      <c r="B160" s="71"/>
      <c r="C160" s="32"/>
      <c r="D160" s="134"/>
      <c r="E160" s="32"/>
      <c r="F160" s="134"/>
      <c r="G160" s="32"/>
      <c r="H160" s="32"/>
      <c r="I160" s="135"/>
      <c r="J160" s="135"/>
      <c r="K160" s="135"/>
      <c r="L160" s="135"/>
      <c r="M160" s="33"/>
      <c r="N160" s="136"/>
      <c r="O160" s="137"/>
      <c r="P160" s="138"/>
      <c r="Q160" s="132" t="str">
        <f t="shared" si="8"/>
        <v/>
      </c>
      <c r="R160" s="75" t="str">
        <f t="shared" si="7"/>
        <v/>
      </c>
      <c r="S160" s="84"/>
      <c r="T160" s="45"/>
      <c r="U160" s="37"/>
      <c r="V160" s="38" t="str">
        <f>_xlfn.IFNA(IFERROR(VLOOKUP(S160,CourseMaster!$D$2:$I$892,6,FALSE),VLOOKUP(T160,CourseMaster!$D$2:$I$892,6,FALSE)),"")</f>
        <v/>
      </c>
      <c r="W160" s="42"/>
      <c r="X160" s="85"/>
    </row>
    <row r="161" spans="1:24" ht="12" customHeight="1">
      <c r="A161" s="61">
        <f t="shared" si="6"/>
        <v>147</v>
      </c>
      <c r="B161" s="71"/>
      <c r="C161" s="32"/>
      <c r="D161" s="134"/>
      <c r="E161" s="32"/>
      <c r="F161" s="134"/>
      <c r="G161" s="32"/>
      <c r="H161" s="32"/>
      <c r="I161" s="135"/>
      <c r="J161" s="135"/>
      <c r="K161" s="135"/>
      <c r="L161" s="135"/>
      <c r="M161" s="33"/>
      <c r="N161" s="136"/>
      <c r="O161" s="137"/>
      <c r="P161" s="138"/>
      <c r="Q161" s="132" t="str">
        <f t="shared" si="8"/>
        <v/>
      </c>
      <c r="R161" s="75" t="str">
        <f t="shared" si="7"/>
        <v/>
      </c>
      <c r="S161" s="84"/>
      <c r="T161" s="45"/>
      <c r="U161" s="37"/>
      <c r="V161" s="38" t="str">
        <f>_xlfn.IFNA(IFERROR(VLOOKUP(S161,CourseMaster!$D$2:$I$892,6,FALSE),VLOOKUP(T161,CourseMaster!$D$2:$I$892,6,FALSE)),"")</f>
        <v/>
      </c>
      <c r="W161" s="42"/>
      <c r="X161" s="85"/>
    </row>
    <row r="162" spans="1:24" ht="12" customHeight="1">
      <c r="A162" s="61">
        <f t="shared" si="6"/>
        <v>148</v>
      </c>
      <c r="B162" s="71"/>
      <c r="C162" s="32"/>
      <c r="D162" s="134"/>
      <c r="E162" s="32"/>
      <c r="F162" s="134"/>
      <c r="G162" s="32"/>
      <c r="H162" s="32"/>
      <c r="I162" s="135"/>
      <c r="J162" s="135"/>
      <c r="K162" s="135"/>
      <c r="L162" s="135"/>
      <c r="M162" s="33"/>
      <c r="N162" s="136"/>
      <c r="O162" s="137"/>
      <c r="P162" s="138"/>
      <c r="Q162" s="132" t="str">
        <f t="shared" si="8"/>
        <v/>
      </c>
      <c r="R162" s="75" t="str">
        <f t="shared" si="7"/>
        <v/>
      </c>
      <c r="S162" s="84"/>
      <c r="T162" s="45"/>
      <c r="U162" s="37"/>
      <c r="V162" s="38" t="str">
        <f>_xlfn.IFNA(IFERROR(VLOOKUP(S162,CourseMaster!$D$2:$I$892,6,FALSE),VLOOKUP(T162,CourseMaster!$D$2:$I$892,6,FALSE)),"")</f>
        <v/>
      </c>
      <c r="W162" s="42"/>
      <c r="X162" s="85"/>
    </row>
    <row r="163" spans="1:24" ht="12" customHeight="1">
      <c r="A163" s="61">
        <f t="shared" si="6"/>
        <v>149</v>
      </c>
      <c r="B163" s="71"/>
      <c r="C163" s="32"/>
      <c r="D163" s="134"/>
      <c r="E163" s="32"/>
      <c r="F163" s="134"/>
      <c r="G163" s="32"/>
      <c r="H163" s="32"/>
      <c r="I163" s="135"/>
      <c r="J163" s="135"/>
      <c r="K163" s="135"/>
      <c r="L163" s="135"/>
      <c r="M163" s="33"/>
      <c r="N163" s="136"/>
      <c r="O163" s="137"/>
      <c r="P163" s="138"/>
      <c r="Q163" s="132" t="str">
        <f t="shared" si="8"/>
        <v/>
      </c>
      <c r="R163" s="75" t="str">
        <f t="shared" si="7"/>
        <v/>
      </c>
      <c r="S163" s="84"/>
      <c r="T163" s="45"/>
      <c r="U163" s="37"/>
      <c r="V163" s="38" t="str">
        <f>_xlfn.IFNA(IFERROR(VLOOKUP(S163,CourseMaster!$D$2:$I$892,6,FALSE),VLOOKUP(T163,CourseMaster!$D$2:$I$892,6,FALSE)),"")</f>
        <v/>
      </c>
      <c r="W163" s="42"/>
      <c r="X163" s="85"/>
    </row>
    <row r="164" spans="1:24" ht="12" customHeight="1">
      <c r="A164" s="61">
        <f t="shared" si="6"/>
        <v>150</v>
      </c>
      <c r="B164" s="71"/>
      <c r="C164" s="32"/>
      <c r="D164" s="134"/>
      <c r="E164" s="32"/>
      <c r="F164" s="134"/>
      <c r="G164" s="32"/>
      <c r="H164" s="32"/>
      <c r="I164" s="135"/>
      <c r="J164" s="135"/>
      <c r="K164" s="135"/>
      <c r="L164" s="135"/>
      <c r="M164" s="33"/>
      <c r="N164" s="136"/>
      <c r="O164" s="137"/>
      <c r="P164" s="138"/>
      <c r="Q164" s="132" t="str">
        <f t="shared" si="8"/>
        <v/>
      </c>
      <c r="R164" s="75" t="str">
        <f t="shared" si="7"/>
        <v/>
      </c>
      <c r="S164" s="84"/>
      <c r="T164" s="45"/>
      <c r="U164" s="37"/>
      <c r="V164" s="38" t="str">
        <f>_xlfn.IFNA(IFERROR(VLOOKUP(S164,CourseMaster!$D$2:$I$892,6,FALSE),VLOOKUP(T164,CourseMaster!$D$2:$I$892,6,FALSE)),"")</f>
        <v/>
      </c>
      <c r="W164" s="42"/>
      <c r="X164" s="85"/>
    </row>
    <row r="165" spans="1:24" ht="12" customHeight="1">
      <c r="A165" s="61">
        <f t="shared" si="6"/>
        <v>151</v>
      </c>
      <c r="B165" s="71"/>
      <c r="C165" s="32"/>
      <c r="D165" s="134"/>
      <c r="E165" s="32"/>
      <c r="F165" s="134"/>
      <c r="G165" s="32"/>
      <c r="H165" s="32"/>
      <c r="I165" s="135"/>
      <c r="J165" s="135"/>
      <c r="K165" s="135"/>
      <c r="L165" s="135"/>
      <c r="M165" s="33"/>
      <c r="N165" s="136"/>
      <c r="O165" s="137"/>
      <c r="P165" s="138"/>
      <c r="Q165" s="132" t="str">
        <f t="shared" si="8"/>
        <v/>
      </c>
      <c r="R165" s="75" t="str">
        <f t="shared" si="7"/>
        <v/>
      </c>
      <c r="S165" s="84"/>
      <c r="T165" s="45"/>
      <c r="U165" s="37"/>
      <c r="V165" s="38" t="str">
        <f>_xlfn.IFNA(IFERROR(VLOOKUP(S165,CourseMaster!$D$2:$I$892,6,FALSE),VLOOKUP(T165,CourseMaster!$D$2:$I$892,6,FALSE)),"")</f>
        <v/>
      </c>
      <c r="W165" s="42"/>
      <c r="X165" s="85"/>
    </row>
    <row r="166" spans="1:24" ht="12" customHeight="1">
      <c r="A166" s="61">
        <f t="shared" si="6"/>
        <v>152</v>
      </c>
      <c r="B166" s="71"/>
      <c r="C166" s="32"/>
      <c r="D166" s="134"/>
      <c r="E166" s="32"/>
      <c r="F166" s="134"/>
      <c r="G166" s="32"/>
      <c r="H166" s="32"/>
      <c r="I166" s="135"/>
      <c r="J166" s="135"/>
      <c r="K166" s="135"/>
      <c r="L166" s="135"/>
      <c r="M166" s="33"/>
      <c r="N166" s="136"/>
      <c r="O166" s="137"/>
      <c r="P166" s="138"/>
      <c r="Q166" s="132" t="str">
        <f t="shared" si="8"/>
        <v/>
      </c>
      <c r="R166" s="75" t="str">
        <f t="shared" si="7"/>
        <v/>
      </c>
      <c r="S166" s="84"/>
      <c r="T166" s="45"/>
      <c r="U166" s="37"/>
      <c r="V166" s="38" t="str">
        <f>_xlfn.IFNA(IFERROR(VLOOKUP(S166,CourseMaster!$D$2:$I$892,6,FALSE),VLOOKUP(T166,CourseMaster!$D$2:$I$892,6,FALSE)),"")</f>
        <v/>
      </c>
      <c r="W166" s="42"/>
      <c r="X166" s="85"/>
    </row>
    <row r="167" spans="1:24" ht="12" customHeight="1">
      <c r="A167" s="61">
        <f t="shared" si="6"/>
        <v>153</v>
      </c>
      <c r="B167" s="71"/>
      <c r="C167" s="32"/>
      <c r="D167" s="134"/>
      <c r="E167" s="32"/>
      <c r="F167" s="134"/>
      <c r="G167" s="32"/>
      <c r="H167" s="32"/>
      <c r="I167" s="135"/>
      <c r="J167" s="135"/>
      <c r="K167" s="135"/>
      <c r="L167" s="135"/>
      <c r="M167" s="33"/>
      <c r="N167" s="136"/>
      <c r="O167" s="137"/>
      <c r="P167" s="138"/>
      <c r="Q167" s="132" t="str">
        <f t="shared" si="8"/>
        <v/>
      </c>
      <c r="R167" s="75" t="str">
        <f t="shared" si="7"/>
        <v/>
      </c>
      <c r="S167" s="84"/>
      <c r="T167" s="45"/>
      <c r="U167" s="37"/>
      <c r="V167" s="38" t="str">
        <f>_xlfn.IFNA(IFERROR(VLOOKUP(S167,CourseMaster!$D$2:$I$892,6,FALSE),VLOOKUP(T167,CourseMaster!$D$2:$I$892,6,FALSE)),"")</f>
        <v/>
      </c>
      <c r="W167" s="42"/>
      <c r="X167" s="85"/>
    </row>
    <row r="168" spans="1:24" ht="12" customHeight="1">
      <c r="A168" s="61">
        <f t="shared" si="6"/>
        <v>154</v>
      </c>
      <c r="B168" s="71"/>
      <c r="C168" s="32"/>
      <c r="D168" s="134"/>
      <c r="E168" s="32"/>
      <c r="F168" s="134"/>
      <c r="G168" s="32"/>
      <c r="H168" s="32"/>
      <c r="I168" s="135"/>
      <c r="J168" s="135"/>
      <c r="K168" s="135"/>
      <c r="L168" s="135"/>
      <c r="M168" s="33"/>
      <c r="N168" s="136"/>
      <c r="O168" s="137"/>
      <c r="P168" s="138"/>
      <c r="Q168" s="132" t="str">
        <f t="shared" si="8"/>
        <v/>
      </c>
      <c r="R168" s="75" t="str">
        <f t="shared" si="7"/>
        <v/>
      </c>
      <c r="S168" s="84"/>
      <c r="T168" s="45"/>
      <c r="U168" s="37"/>
      <c r="V168" s="38" t="str">
        <f>_xlfn.IFNA(IFERROR(VLOOKUP(S168,CourseMaster!$D$2:$I$892,6,FALSE),VLOOKUP(T168,CourseMaster!$D$2:$I$892,6,FALSE)),"")</f>
        <v/>
      </c>
      <c r="W168" s="42"/>
      <c r="X168" s="85"/>
    </row>
    <row r="169" spans="1:24" ht="12" customHeight="1">
      <c r="A169" s="61">
        <f t="shared" si="6"/>
        <v>155</v>
      </c>
      <c r="B169" s="71"/>
      <c r="C169" s="32"/>
      <c r="D169" s="134"/>
      <c r="E169" s="32"/>
      <c r="F169" s="134"/>
      <c r="G169" s="32"/>
      <c r="H169" s="32"/>
      <c r="I169" s="135"/>
      <c r="J169" s="135"/>
      <c r="K169" s="135"/>
      <c r="L169" s="135"/>
      <c r="M169" s="33"/>
      <c r="N169" s="136"/>
      <c r="O169" s="137"/>
      <c r="P169" s="138"/>
      <c r="Q169" s="132" t="str">
        <f t="shared" si="8"/>
        <v/>
      </c>
      <c r="R169" s="75" t="str">
        <f t="shared" si="7"/>
        <v/>
      </c>
      <c r="S169" s="84"/>
      <c r="T169" s="45"/>
      <c r="U169" s="37"/>
      <c r="V169" s="38" t="str">
        <f>_xlfn.IFNA(IFERROR(VLOOKUP(S169,CourseMaster!$D$2:$I$892,6,FALSE),VLOOKUP(T169,CourseMaster!$D$2:$I$892,6,FALSE)),"")</f>
        <v/>
      </c>
      <c r="W169" s="42"/>
      <c r="X169" s="85"/>
    </row>
    <row r="170" spans="1:24" ht="12" customHeight="1">
      <c r="A170" s="61">
        <f t="shared" si="6"/>
        <v>156</v>
      </c>
      <c r="B170" s="71"/>
      <c r="C170" s="32"/>
      <c r="D170" s="134"/>
      <c r="E170" s="32"/>
      <c r="F170" s="134"/>
      <c r="G170" s="32"/>
      <c r="H170" s="32"/>
      <c r="I170" s="135"/>
      <c r="J170" s="135"/>
      <c r="K170" s="135"/>
      <c r="L170" s="135"/>
      <c r="M170" s="33"/>
      <c r="N170" s="136"/>
      <c r="O170" s="137"/>
      <c r="P170" s="138"/>
      <c r="Q170" s="132" t="str">
        <f t="shared" si="8"/>
        <v/>
      </c>
      <c r="R170" s="75" t="str">
        <f t="shared" si="7"/>
        <v/>
      </c>
      <c r="S170" s="84"/>
      <c r="T170" s="45"/>
      <c r="U170" s="140"/>
      <c r="V170" s="38" t="str">
        <f>_xlfn.IFNA(IFERROR(VLOOKUP(S170,CourseMaster!$D$2:$I$892,6,FALSE),VLOOKUP(T170,CourseMaster!$D$2:$I$892,6,FALSE)),"")</f>
        <v/>
      </c>
      <c r="W170" s="42"/>
      <c r="X170" s="85"/>
    </row>
    <row r="171" spans="1:24" ht="12" customHeight="1">
      <c r="A171" s="61">
        <f t="shared" si="6"/>
        <v>157</v>
      </c>
      <c r="B171" s="71"/>
      <c r="C171" s="32"/>
      <c r="D171" s="134"/>
      <c r="E171" s="32"/>
      <c r="F171" s="134"/>
      <c r="G171" s="32"/>
      <c r="H171" s="32"/>
      <c r="I171" s="135"/>
      <c r="J171" s="135"/>
      <c r="K171" s="135"/>
      <c r="L171" s="135"/>
      <c r="M171" s="33"/>
      <c r="N171" s="136"/>
      <c r="O171" s="137"/>
      <c r="P171" s="138"/>
      <c r="Q171" s="132" t="str">
        <f t="shared" si="8"/>
        <v/>
      </c>
      <c r="R171" s="75" t="str">
        <f t="shared" si="7"/>
        <v/>
      </c>
      <c r="S171" s="84"/>
      <c r="T171" s="45"/>
      <c r="U171" s="37"/>
      <c r="V171" s="38" t="str">
        <f>_xlfn.IFNA(IFERROR(VLOOKUP(S171,CourseMaster!$D$2:$I$892,6,FALSE),VLOOKUP(T171,CourseMaster!$D$2:$I$892,6,FALSE)),"")</f>
        <v/>
      </c>
      <c r="W171" s="42"/>
      <c r="X171" s="85"/>
    </row>
    <row r="172" spans="1:24" ht="12" customHeight="1">
      <c r="A172" s="61">
        <f t="shared" si="6"/>
        <v>158</v>
      </c>
      <c r="B172" s="71"/>
      <c r="C172" s="32"/>
      <c r="D172" s="134"/>
      <c r="E172" s="32"/>
      <c r="F172" s="134"/>
      <c r="G172" s="32"/>
      <c r="H172" s="32"/>
      <c r="I172" s="135"/>
      <c r="J172" s="135"/>
      <c r="K172" s="135"/>
      <c r="L172" s="135"/>
      <c r="M172" s="33"/>
      <c r="N172" s="136"/>
      <c r="O172" s="137"/>
      <c r="P172" s="138"/>
      <c r="Q172" s="132" t="str">
        <f t="shared" si="8"/>
        <v/>
      </c>
      <c r="R172" s="75" t="str">
        <f t="shared" si="7"/>
        <v/>
      </c>
      <c r="S172" s="84"/>
      <c r="T172" s="45"/>
      <c r="U172" s="37"/>
      <c r="V172" s="38" t="str">
        <f>_xlfn.IFNA(IFERROR(VLOOKUP(S172,CourseMaster!$D$2:$I$892,6,FALSE),VLOOKUP(T172,CourseMaster!$D$2:$I$892,6,FALSE)),"")</f>
        <v/>
      </c>
      <c r="W172" s="42"/>
      <c r="X172" s="85"/>
    </row>
    <row r="173" spans="1:24" ht="12" customHeight="1">
      <c r="A173" s="61">
        <f t="shared" si="6"/>
        <v>159</v>
      </c>
      <c r="B173" s="71"/>
      <c r="C173" s="32"/>
      <c r="D173" s="134"/>
      <c r="E173" s="32"/>
      <c r="F173" s="134"/>
      <c r="G173" s="32"/>
      <c r="H173" s="32"/>
      <c r="I173" s="135"/>
      <c r="J173" s="135"/>
      <c r="K173" s="135"/>
      <c r="L173" s="135"/>
      <c r="M173" s="33"/>
      <c r="N173" s="136"/>
      <c r="O173" s="137"/>
      <c r="P173" s="138"/>
      <c r="Q173" s="132" t="str">
        <f t="shared" si="8"/>
        <v/>
      </c>
      <c r="R173" s="75" t="str">
        <f t="shared" si="7"/>
        <v/>
      </c>
      <c r="S173" s="84"/>
      <c r="T173" s="45"/>
      <c r="U173" s="37"/>
      <c r="V173" s="38" t="str">
        <f>_xlfn.IFNA(IFERROR(VLOOKUP(S173,CourseMaster!$D$2:$I$892,6,FALSE),VLOOKUP(T173,CourseMaster!$D$2:$I$892,6,FALSE)),"")</f>
        <v/>
      </c>
      <c r="W173" s="42"/>
      <c r="X173" s="85"/>
    </row>
    <row r="174" spans="1:24" ht="12" customHeight="1">
      <c r="A174" s="61">
        <f t="shared" si="6"/>
        <v>160</v>
      </c>
      <c r="B174" s="71"/>
      <c r="C174" s="32"/>
      <c r="D174" s="134"/>
      <c r="E174" s="32"/>
      <c r="F174" s="134"/>
      <c r="G174" s="32"/>
      <c r="H174" s="32"/>
      <c r="I174" s="135"/>
      <c r="J174" s="135"/>
      <c r="K174" s="135"/>
      <c r="L174" s="135"/>
      <c r="M174" s="33"/>
      <c r="N174" s="136"/>
      <c r="O174" s="137"/>
      <c r="P174" s="138"/>
      <c r="Q174" s="132" t="str">
        <f t="shared" si="8"/>
        <v/>
      </c>
      <c r="R174" s="75" t="str">
        <f t="shared" si="7"/>
        <v/>
      </c>
      <c r="S174" s="84"/>
      <c r="T174" s="45"/>
      <c r="U174" s="37"/>
      <c r="V174" s="38" t="str">
        <f>_xlfn.IFNA(IFERROR(VLOOKUP(S174,CourseMaster!$D$2:$I$892,6,FALSE),VLOOKUP(T174,CourseMaster!$D$2:$I$892,6,FALSE)),"")</f>
        <v/>
      </c>
      <c r="W174" s="42"/>
      <c r="X174" s="85"/>
    </row>
    <row r="175" spans="1:24" ht="12" customHeight="1">
      <c r="A175" s="61">
        <f t="shared" si="6"/>
        <v>161</v>
      </c>
      <c r="B175" s="71"/>
      <c r="C175" s="32"/>
      <c r="D175" s="134"/>
      <c r="E175" s="32"/>
      <c r="F175" s="134"/>
      <c r="G175" s="32"/>
      <c r="H175" s="32"/>
      <c r="I175" s="135"/>
      <c r="J175" s="135"/>
      <c r="K175" s="135"/>
      <c r="L175" s="135"/>
      <c r="M175" s="33"/>
      <c r="N175" s="136"/>
      <c r="O175" s="137"/>
      <c r="P175" s="138"/>
      <c r="Q175" s="132" t="str">
        <f t="shared" si="8"/>
        <v/>
      </c>
      <c r="R175" s="75" t="str">
        <f t="shared" si="7"/>
        <v/>
      </c>
      <c r="S175" s="84"/>
      <c r="T175" s="45"/>
      <c r="U175" s="37"/>
      <c r="V175" s="38" t="str">
        <f>_xlfn.IFNA(IFERROR(VLOOKUP(S175,CourseMaster!$D$2:$I$892,6,FALSE),VLOOKUP(T175,CourseMaster!$D$2:$I$892,6,FALSE)),"")</f>
        <v/>
      </c>
      <c r="W175" s="42"/>
      <c r="X175" s="85"/>
    </row>
    <row r="176" spans="1:24" ht="12" customHeight="1">
      <c r="A176" s="61">
        <f t="shared" si="6"/>
        <v>162</v>
      </c>
      <c r="B176" s="71"/>
      <c r="C176" s="32"/>
      <c r="D176" s="134"/>
      <c r="E176" s="32"/>
      <c r="F176" s="134"/>
      <c r="G176" s="32"/>
      <c r="H176" s="32"/>
      <c r="I176" s="135"/>
      <c r="J176" s="135"/>
      <c r="K176" s="135"/>
      <c r="L176" s="135"/>
      <c r="M176" s="33"/>
      <c r="N176" s="136"/>
      <c r="O176" s="137"/>
      <c r="P176" s="138"/>
      <c r="Q176" s="132" t="str">
        <f t="shared" si="8"/>
        <v/>
      </c>
      <c r="R176" s="75" t="str">
        <f t="shared" si="7"/>
        <v/>
      </c>
      <c r="S176" s="84"/>
      <c r="T176" s="45"/>
      <c r="U176" s="37"/>
      <c r="V176" s="38" t="str">
        <f>_xlfn.IFNA(IFERROR(VLOOKUP(S176,CourseMaster!$D$2:$I$892,6,FALSE),VLOOKUP(T176,CourseMaster!$D$2:$I$892,6,FALSE)),"")</f>
        <v/>
      </c>
      <c r="W176" s="42"/>
      <c r="X176" s="85"/>
    </row>
    <row r="177" spans="1:24" ht="12" customHeight="1">
      <c r="A177" s="61">
        <f t="shared" si="6"/>
        <v>163</v>
      </c>
      <c r="B177" s="71"/>
      <c r="C177" s="32"/>
      <c r="D177" s="134"/>
      <c r="E177" s="32"/>
      <c r="F177" s="134"/>
      <c r="G177" s="32"/>
      <c r="H177" s="32"/>
      <c r="I177" s="135"/>
      <c r="J177" s="135"/>
      <c r="K177" s="135"/>
      <c r="L177" s="135"/>
      <c r="M177" s="33"/>
      <c r="N177" s="136"/>
      <c r="O177" s="137"/>
      <c r="P177" s="138"/>
      <c r="Q177" s="132" t="str">
        <f t="shared" si="8"/>
        <v/>
      </c>
      <c r="R177" s="75" t="str">
        <f t="shared" si="7"/>
        <v/>
      </c>
      <c r="S177" s="84"/>
      <c r="T177" s="45"/>
      <c r="U177" s="37"/>
      <c r="V177" s="38" t="str">
        <f>_xlfn.IFNA(IFERROR(VLOOKUP(S177,CourseMaster!$D$2:$I$892,6,FALSE),VLOOKUP(T177,CourseMaster!$D$2:$I$892,6,FALSE)),"")</f>
        <v/>
      </c>
      <c r="W177" s="42"/>
      <c r="X177" s="85"/>
    </row>
    <row r="178" spans="1:24" ht="12" customHeight="1">
      <c r="A178" s="61">
        <f t="shared" si="6"/>
        <v>164</v>
      </c>
      <c r="B178" s="71"/>
      <c r="C178" s="32"/>
      <c r="D178" s="134"/>
      <c r="E178" s="32"/>
      <c r="F178" s="134"/>
      <c r="G178" s="32"/>
      <c r="H178" s="32"/>
      <c r="I178" s="135"/>
      <c r="J178" s="135"/>
      <c r="K178" s="135"/>
      <c r="L178" s="135"/>
      <c r="M178" s="33"/>
      <c r="N178" s="136"/>
      <c r="O178" s="137"/>
      <c r="P178" s="138"/>
      <c r="Q178" s="132" t="str">
        <f t="shared" si="8"/>
        <v/>
      </c>
      <c r="R178" s="75" t="str">
        <f t="shared" si="7"/>
        <v/>
      </c>
      <c r="S178" s="84"/>
      <c r="T178" s="45"/>
      <c r="U178" s="37"/>
      <c r="V178" s="38" t="str">
        <f>_xlfn.IFNA(IFERROR(VLOOKUP(S178,CourseMaster!$D$2:$I$892,6,FALSE),VLOOKUP(T178,CourseMaster!$D$2:$I$892,6,FALSE)),"")</f>
        <v/>
      </c>
      <c r="W178" s="42"/>
      <c r="X178" s="85"/>
    </row>
    <row r="179" spans="1:24" ht="12" customHeight="1">
      <c r="A179" s="61">
        <f t="shared" si="6"/>
        <v>165</v>
      </c>
      <c r="B179" s="71"/>
      <c r="C179" s="32"/>
      <c r="D179" s="134"/>
      <c r="E179" s="32"/>
      <c r="F179" s="134"/>
      <c r="G179" s="32"/>
      <c r="H179" s="32"/>
      <c r="I179" s="135"/>
      <c r="J179" s="135"/>
      <c r="K179" s="135"/>
      <c r="L179" s="135"/>
      <c r="M179" s="33"/>
      <c r="N179" s="136"/>
      <c r="O179" s="137"/>
      <c r="P179" s="138"/>
      <c r="Q179" s="132" t="str">
        <f t="shared" si="8"/>
        <v/>
      </c>
      <c r="R179" s="75" t="str">
        <f t="shared" si="7"/>
        <v/>
      </c>
      <c r="S179" s="84"/>
      <c r="T179" s="45"/>
      <c r="U179" s="37"/>
      <c r="V179" s="38" t="str">
        <f>_xlfn.IFNA(IFERROR(VLOOKUP(S179,CourseMaster!$D$2:$I$892,6,FALSE),VLOOKUP(T179,CourseMaster!$D$2:$I$892,6,FALSE)),"")</f>
        <v/>
      </c>
      <c r="W179" s="42"/>
      <c r="X179" s="85"/>
    </row>
    <row r="180" spans="1:24" ht="12" customHeight="1">
      <c r="A180" s="61">
        <f t="shared" si="6"/>
        <v>166</v>
      </c>
      <c r="B180" s="71"/>
      <c r="C180" s="32"/>
      <c r="D180" s="134"/>
      <c r="E180" s="32"/>
      <c r="F180" s="134"/>
      <c r="G180" s="32"/>
      <c r="H180" s="32"/>
      <c r="I180" s="135"/>
      <c r="J180" s="135"/>
      <c r="K180" s="135"/>
      <c r="L180" s="135"/>
      <c r="M180" s="33"/>
      <c r="N180" s="136"/>
      <c r="O180" s="137"/>
      <c r="P180" s="138"/>
      <c r="Q180" s="132" t="str">
        <f t="shared" si="8"/>
        <v/>
      </c>
      <c r="R180" s="75" t="str">
        <f t="shared" si="7"/>
        <v/>
      </c>
      <c r="S180" s="84"/>
      <c r="T180" s="45"/>
      <c r="U180" s="37"/>
      <c r="V180" s="38" t="str">
        <f>_xlfn.IFNA(IFERROR(VLOOKUP(S180,CourseMaster!$D$2:$I$892,6,FALSE),VLOOKUP(T180,CourseMaster!$D$2:$I$892,6,FALSE)),"")</f>
        <v/>
      </c>
      <c r="W180" s="42"/>
      <c r="X180" s="85"/>
    </row>
    <row r="181" spans="1:24" ht="12" customHeight="1">
      <c r="A181" s="61">
        <f t="shared" si="6"/>
        <v>167</v>
      </c>
      <c r="B181" s="71"/>
      <c r="C181" s="32"/>
      <c r="D181" s="134"/>
      <c r="E181" s="32"/>
      <c r="F181" s="134"/>
      <c r="G181" s="32"/>
      <c r="H181" s="32"/>
      <c r="I181" s="135"/>
      <c r="J181" s="135"/>
      <c r="K181" s="135"/>
      <c r="L181" s="135"/>
      <c r="M181" s="33"/>
      <c r="N181" s="136"/>
      <c r="O181" s="137"/>
      <c r="P181" s="138"/>
      <c r="Q181" s="132" t="str">
        <f t="shared" si="8"/>
        <v/>
      </c>
      <c r="R181" s="75" t="str">
        <f t="shared" si="7"/>
        <v/>
      </c>
      <c r="S181" s="84"/>
      <c r="T181" s="45"/>
      <c r="U181" s="37"/>
      <c r="V181" s="38" t="str">
        <f>_xlfn.IFNA(IFERROR(VLOOKUP(S181,CourseMaster!$D$2:$I$892,6,FALSE),VLOOKUP(T181,CourseMaster!$D$2:$I$892,6,FALSE)),"")</f>
        <v/>
      </c>
      <c r="W181" s="42"/>
      <c r="X181" s="85"/>
    </row>
    <row r="182" spans="1:24" ht="12" customHeight="1">
      <c r="A182" s="61">
        <f t="shared" si="6"/>
        <v>168</v>
      </c>
      <c r="B182" s="71"/>
      <c r="C182" s="32"/>
      <c r="D182" s="134"/>
      <c r="E182" s="32"/>
      <c r="F182" s="134"/>
      <c r="G182" s="32"/>
      <c r="H182" s="32"/>
      <c r="I182" s="135"/>
      <c r="J182" s="135"/>
      <c r="K182" s="135"/>
      <c r="L182" s="135"/>
      <c r="M182" s="33"/>
      <c r="N182" s="136"/>
      <c r="O182" s="137"/>
      <c r="P182" s="138"/>
      <c r="Q182" s="132" t="str">
        <f t="shared" si="8"/>
        <v/>
      </c>
      <c r="R182" s="75" t="str">
        <f t="shared" si="7"/>
        <v/>
      </c>
      <c r="S182" s="84"/>
      <c r="T182" s="45"/>
      <c r="U182" s="37"/>
      <c r="V182" s="38" t="str">
        <f>_xlfn.IFNA(IFERROR(VLOOKUP(S182,CourseMaster!$D$2:$I$892,6,FALSE),VLOOKUP(T182,CourseMaster!$D$2:$I$892,6,FALSE)),"")</f>
        <v/>
      </c>
      <c r="W182" s="42"/>
      <c r="X182" s="85"/>
    </row>
    <row r="183" spans="1:24" ht="12" customHeight="1">
      <c r="A183" s="61">
        <f t="shared" si="6"/>
        <v>169</v>
      </c>
      <c r="B183" s="71"/>
      <c r="C183" s="32"/>
      <c r="D183" s="134"/>
      <c r="E183" s="32"/>
      <c r="F183" s="134"/>
      <c r="G183" s="32"/>
      <c r="H183" s="32"/>
      <c r="I183" s="135"/>
      <c r="J183" s="135"/>
      <c r="K183" s="135"/>
      <c r="L183" s="135"/>
      <c r="M183" s="33"/>
      <c r="N183" s="136"/>
      <c r="O183" s="137"/>
      <c r="P183" s="138"/>
      <c r="Q183" s="132" t="str">
        <f t="shared" si="8"/>
        <v/>
      </c>
      <c r="R183" s="75" t="str">
        <f t="shared" si="7"/>
        <v/>
      </c>
      <c r="S183" s="84"/>
      <c r="T183" s="45"/>
      <c r="U183" s="37"/>
      <c r="V183" s="38" t="str">
        <f>_xlfn.IFNA(IFERROR(VLOOKUP(S183,CourseMaster!$D$2:$I$892,6,FALSE),VLOOKUP(T183,CourseMaster!$D$2:$I$892,6,FALSE)),"")</f>
        <v/>
      </c>
      <c r="W183" s="42"/>
      <c r="X183" s="85"/>
    </row>
    <row r="184" spans="1:24" ht="12" customHeight="1">
      <c r="A184" s="61">
        <f t="shared" si="6"/>
        <v>170</v>
      </c>
      <c r="B184" s="71"/>
      <c r="C184" s="32"/>
      <c r="D184" s="134"/>
      <c r="E184" s="32"/>
      <c r="F184" s="134"/>
      <c r="G184" s="32"/>
      <c r="H184" s="32"/>
      <c r="I184" s="135"/>
      <c r="J184" s="135"/>
      <c r="K184" s="135"/>
      <c r="L184" s="135"/>
      <c r="M184" s="33"/>
      <c r="N184" s="136"/>
      <c r="O184" s="137"/>
      <c r="P184" s="138"/>
      <c r="Q184" s="132" t="str">
        <f t="shared" si="8"/>
        <v/>
      </c>
      <c r="R184" s="75" t="str">
        <f t="shared" si="7"/>
        <v/>
      </c>
      <c r="S184" s="84"/>
      <c r="T184" s="45"/>
      <c r="U184" s="37"/>
      <c r="V184" s="38" t="str">
        <f>_xlfn.IFNA(IFERROR(VLOOKUP(S184,CourseMaster!$D$2:$I$892,6,FALSE),VLOOKUP(T184,CourseMaster!$D$2:$I$892,6,FALSE)),"")</f>
        <v/>
      </c>
      <c r="W184" s="42"/>
      <c r="X184" s="85"/>
    </row>
    <row r="185" spans="1:24" ht="12" customHeight="1">
      <c r="A185" s="61">
        <f t="shared" si="6"/>
        <v>171</v>
      </c>
      <c r="B185" s="71"/>
      <c r="C185" s="32"/>
      <c r="D185" s="134"/>
      <c r="E185" s="32"/>
      <c r="F185" s="134"/>
      <c r="G185" s="32"/>
      <c r="H185" s="32"/>
      <c r="I185" s="135"/>
      <c r="J185" s="135"/>
      <c r="K185" s="135"/>
      <c r="L185" s="135"/>
      <c r="M185" s="33"/>
      <c r="N185" s="136"/>
      <c r="O185" s="137"/>
      <c r="P185" s="138"/>
      <c r="Q185" s="132" t="str">
        <f t="shared" si="8"/>
        <v/>
      </c>
      <c r="R185" s="75" t="str">
        <f t="shared" si="7"/>
        <v/>
      </c>
      <c r="S185" s="84"/>
      <c r="T185" s="45"/>
      <c r="U185" s="37"/>
      <c r="V185" s="38" t="str">
        <f>_xlfn.IFNA(IFERROR(VLOOKUP(S185,CourseMaster!$D$2:$I$892,6,FALSE),VLOOKUP(T185,CourseMaster!$D$2:$I$892,6,FALSE)),"")</f>
        <v/>
      </c>
      <c r="W185" s="42"/>
      <c r="X185" s="85"/>
    </row>
    <row r="186" spans="1:24" ht="12" customHeight="1">
      <c r="A186" s="61">
        <f t="shared" si="6"/>
        <v>172</v>
      </c>
      <c r="B186" s="71"/>
      <c r="C186" s="32"/>
      <c r="D186" s="134"/>
      <c r="E186" s="32"/>
      <c r="F186" s="134"/>
      <c r="G186" s="32"/>
      <c r="H186" s="32"/>
      <c r="I186" s="135"/>
      <c r="J186" s="135"/>
      <c r="K186" s="135"/>
      <c r="L186" s="135"/>
      <c r="M186" s="33"/>
      <c r="N186" s="136"/>
      <c r="O186" s="137"/>
      <c r="P186" s="138"/>
      <c r="Q186" s="132" t="str">
        <f t="shared" si="8"/>
        <v/>
      </c>
      <c r="R186" s="75" t="str">
        <f t="shared" si="7"/>
        <v/>
      </c>
      <c r="S186" s="84"/>
      <c r="T186" s="45"/>
      <c r="U186" s="37"/>
      <c r="V186" s="38" t="str">
        <f>_xlfn.IFNA(IFERROR(VLOOKUP(S186,CourseMaster!$D$2:$I$892,6,FALSE),VLOOKUP(T186,CourseMaster!$D$2:$I$892,6,FALSE)),"")</f>
        <v/>
      </c>
      <c r="W186" s="42"/>
      <c r="X186" s="85"/>
    </row>
    <row r="187" spans="1:24" ht="12" customHeight="1">
      <c r="A187" s="61">
        <f t="shared" si="6"/>
        <v>173</v>
      </c>
      <c r="B187" s="71"/>
      <c r="C187" s="32"/>
      <c r="D187" s="134"/>
      <c r="E187" s="32"/>
      <c r="F187" s="134"/>
      <c r="G187" s="32"/>
      <c r="H187" s="32"/>
      <c r="I187" s="135"/>
      <c r="J187" s="135"/>
      <c r="K187" s="135"/>
      <c r="L187" s="135"/>
      <c r="M187" s="33"/>
      <c r="N187" s="136"/>
      <c r="O187" s="137"/>
      <c r="P187" s="138"/>
      <c r="Q187" s="132" t="str">
        <f t="shared" si="8"/>
        <v/>
      </c>
      <c r="R187" s="75" t="str">
        <f t="shared" si="7"/>
        <v/>
      </c>
      <c r="S187" s="84"/>
      <c r="T187" s="45"/>
      <c r="U187" s="37"/>
      <c r="V187" s="38" t="str">
        <f>_xlfn.IFNA(IFERROR(VLOOKUP(S187,CourseMaster!$D$2:$I$892,6,FALSE),VLOOKUP(T187,CourseMaster!$D$2:$I$892,6,FALSE)),"")</f>
        <v/>
      </c>
      <c r="W187" s="42"/>
      <c r="X187" s="85"/>
    </row>
    <row r="188" spans="1:24" ht="12" customHeight="1">
      <c r="A188" s="61">
        <f t="shared" si="6"/>
        <v>174</v>
      </c>
      <c r="B188" s="71"/>
      <c r="C188" s="32"/>
      <c r="D188" s="134"/>
      <c r="E188" s="32"/>
      <c r="F188" s="134"/>
      <c r="G188" s="32"/>
      <c r="H188" s="32"/>
      <c r="I188" s="135"/>
      <c r="J188" s="135"/>
      <c r="K188" s="135"/>
      <c r="L188" s="135"/>
      <c r="M188" s="33"/>
      <c r="N188" s="136"/>
      <c r="O188" s="137"/>
      <c r="P188" s="138"/>
      <c r="Q188" s="132" t="str">
        <f t="shared" si="8"/>
        <v/>
      </c>
      <c r="R188" s="75" t="str">
        <f t="shared" si="7"/>
        <v/>
      </c>
      <c r="S188" s="84"/>
      <c r="T188" s="45"/>
      <c r="U188" s="37"/>
      <c r="V188" s="38" t="str">
        <f>_xlfn.IFNA(IFERROR(VLOOKUP(S188,CourseMaster!$D$2:$I$892,6,FALSE),VLOOKUP(T188,CourseMaster!$D$2:$I$892,6,FALSE)),"")</f>
        <v/>
      </c>
      <c r="W188" s="42"/>
      <c r="X188" s="85"/>
    </row>
    <row r="189" spans="1:24" ht="12" customHeight="1">
      <c r="A189" s="61">
        <f t="shared" si="6"/>
        <v>175</v>
      </c>
      <c r="B189" s="71"/>
      <c r="C189" s="32"/>
      <c r="D189" s="134"/>
      <c r="E189" s="32"/>
      <c r="F189" s="134"/>
      <c r="G189" s="32"/>
      <c r="H189" s="32"/>
      <c r="I189" s="135"/>
      <c r="J189" s="135"/>
      <c r="K189" s="135"/>
      <c r="L189" s="135"/>
      <c r="M189" s="33"/>
      <c r="N189" s="136"/>
      <c r="O189" s="137"/>
      <c r="P189" s="138"/>
      <c r="Q189" s="132" t="str">
        <f t="shared" si="8"/>
        <v/>
      </c>
      <c r="R189" s="75" t="str">
        <f t="shared" si="7"/>
        <v/>
      </c>
      <c r="S189" s="84"/>
      <c r="T189" s="45"/>
      <c r="U189" s="37"/>
      <c r="V189" s="38" t="str">
        <f>_xlfn.IFNA(IFERROR(VLOOKUP(S189,CourseMaster!$D$2:$I$892,6,FALSE),VLOOKUP(T189,CourseMaster!$D$2:$I$892,6,FALSE)),"")</f>
        <v/>
      </c>
      <c r="W189" s="42"/>
      <c r="X189" s="85"/>
    </row>
    <row r="190" spans="1:24" ht="12" customHeight="1">
      <c r="A190" s="61">
        <f t="shared" si="6"/>
        <v>176</v>
      </c>
      <c r="B190" s="71"/>
      <c r="C190" s="32"/>
      <c r="D190" s="134"/>
      <c r="E190" s="32"/>
      <c r="F190" s="134"/>
      <c r="G190" s="32"/>
      <c r="H190" s="32"/>
      <c r="I190" s="135"/>
      <c r="J190" s="135"/>
      <c r="K190" s="135"/>
      <c r="L190" s="135"/>
      <c r="M190" s="33"/>
      <c r="N190" s="136"/>
      <c r="O190" s="137"/>
      <c r="P190" s="138"/>
      <c r="Q190" s="132" t="str">
        <f t="shared" si="8"/>
        <v/>
      </c>
      <c r="R190" s="75" t="str">
        <f t="shared" si="7"/>
        <v/>
      </c>
      <c r="S190" s="84"/>
      <c r="T190" s="45"/>
      <c r="U190" s="37"/>
      <c r="V190" s="38" t="str">
        <f>_xlfn.IFNA(IFERROR(VLOOKUP(S190,CourseMaster!$D$2:$I$892,6,FALSE),VLOOKUP(T190,CourseMaster!$D$2:$I$892,6,FALSE)),"")</f>
        <v/>
      </c>
      <c r="W190" s="42"/>
      <c r="X190" s="85"/>
    </row>
    <row r="191" spans="1:24" ht="12" customHeight="1">
      <c r="A191" s="61">
        <f t="shared" si="6"/>
        <v>177</v>
      </c>
      <c r="B191" s="71"/>
      <c r="C191" s="32"/>
      <c r="D191" s="134"/>
      <c r="E191" s="32"/>
      <c r="F191" s="134"/>
      <c r="G191" s="32"/>
      <c r="H191" s="32"/>
      <c r="I191" s="135"/>
      <c r="J191" s="135"/>
      <c r="K191" s="135"/>
      <c r="L191" s="135"/>
      <c r="M191" s="33"/>
      <c r="N191" s="136"/>
      <c r="O191" s="137"/>
      <c r="P191" s="138"/>
      <c r="Q191" s="132" t="str">
        <f t="shared" si="8"/>
        <v/>
      </c>
      <c r="R191" s="75" t="str">
        <f t="shared" si="7"/>
        <v/>
      </c>
      <c r="S191" s="84"/>
      <c r="T191" s="45"/>
      <c r="U191" s="37"/>
      <c r="V191" s="38" t="str">
        <f>_xlfn.IFNA(IFERROR(VLOOKUP(S191,CourseMaster!$D$2:$I$892,6,FALSE),VLOOKUP(T191,CourseMaster!$D$2:$I$892,6,FALSE)),"")</f>
        <v/>
      </c>
      <c r="W191" s="42"/>
      <c r="X191" s="85"/>
    </row>
    <row r="192" spans="1:24" ht="12" customHeight="1">
      <c r="A192" s="61">
        <f t="shared" si="6"/>
        <v>178</v>
      </c>
      <c r="B192" s="71"/>
      <c r="C192" s="32"/>
      <c r="D192" s="134"/>
      <c r="E192" s="32"/>
      <c r="F192" s="134"/>
      <c r="G192" s="32"/>
      <c r="H192" s="32"/>
      <c r="I192" s="135"/>
      <c r="J192" s="135"/>
      <c r="K192" s="135"/>
      <c r="L192" s="135"/>
      <c r="M192" s="33"/>
      <c r="N192" s="136"/>
      <c r="O192" s="137"/>
      <c r="P192" s="138"/>
      <c r="Q192" s="132" t="str">
        <f t="shared" si="8"/>
        <v/>
      </c>
      <c r="R192" s="75" t="str">
        <f t="shared" si="7"/>
        <v/>
      </c>
      <c r="S192" s="84"/>
      <c r="T192" s="45"/>
      <c r="U192" s="37"/>
      <c r="V192" s="38" t="str">
        <f>_xlfn.IFNA(IFERROR(VLOOKUP(S192,CourseMaster!$D$2:$I$892,6,FALSE),VLOOKUP(T192,CourseMaster!$D$2:$I$892,6,FALSE)),"")</f>
        <v/>
      </c>
      <c r="W192" s="42"/>
      <c r="X192" s="85"/>
    </row>
    <row r="193" spans="1:24" ht="12" customHeight="1">
      <c r="A193" s="61">
        <f t="shared" si="6"/>
        <v>179</v>
      </c>
      <c r="B193" s="71"/>
      <c r="C193" s="32"/>
      <c r="D193" s="134"/>
      <c r="E193" s="32"/>
      <c r="F193" s="134"/>
      <c r="G193" s="32"/>
      <c r="H193" s="32"/>
      <c r="I193" s="135"/>
      <c r="J193" s="135"/>
      <c r="K193" s="135"/>
      <c r="L193" s="135"/>
      <c r="M193" s="33"/>
      <c r="N193" s="136"/>
      <c r="O193" s="137"/>
      <c r="P193" s="138"/>
      <c r="Q193" s="132" t="str">
        <f t="shared" si="8"/>
        <v/>
      </c>
      <c r="R193" s="75" t="str">
        <f t="shared" si="7"/>
        <v/>
      </c>
      <c r="S193" s="84"/>
      <c r="T193" s="45"/>
      <c r="U193" s="37"/>
      <c r="V193" s="38" t="str">
        <f>_xlfn.IFNA(IFERROR(VLOOKUP(S193,CourseMaster!$D$2:$I$892,6,FALSE),VLOOKUP(T193,CourseMaster!$D$2:$I$892,6,FALSE)),"")</f>
        <v/>
      </c>
      <c r="W193" s="42"/>
      <c r="X193" s="85"/>
    </row>
    <row r="194" spans="1:24" ht="12" customHeight="1">
      <c r="A194" s="61">
        <f t="shared" si="6"/>
        <v>180</v>
      </c>
      <c r="B194" s="71"/>
      <c r="C194" s="32"/>
      <c r="D194" s="134"/>
      <c r="E194" s="32"/>
      <c r="F194" s="134"/>
      <c r="G194" s="32"/>
      <c r="H194" s="32"/>
      <c r="I194" s="135"/>
      <c r="J194" s="135"/>
      <c r="K194" s="135"/>
      <c r="L194" s="135"/>
      <c r="M194" s="33"/>
      <c r="N194" s="136"/>
      <c r="O194" s="137"/>
      <c r="P194" s="138"/>
      <c r="Q194" s="132" t="str">
        <f t="shared" si="8"/>
        <v/>
      </c>
      <c r="R194" s="75" t="str">
        <f t="shared" si="7"/>
        <v/>
      </c>
      <c r="S194" s="84"/>
      <c r="T194" s="45"/>
      <c r="U194" s="37"/>
      <c r="V194" s="38" t="str">
        <f>_xlfn.IFNA(IFERROR(VLOOKUP(S194,CourseMaster!$D$2:$I$892,6,FALSE),VLOOKUP(T194,CourseMaster!$D$2:$I$892,6,FALSE)),"")</f>
        <v/>
      </c>
      <c r="W194" s="42"/>
      <c r="X194" s="85"/>
    </row>
    <row r="195" spans="1:24" ht="12" customHeight="1">
      <c r="A195" s="61">
        <f t="shared" si="6"/>
        <v>181</v>
      </c>
      <c r="B195" s="71"/>
      <c r="C195" s="32"/>
      <c r="D195" s="134"/>
      <c r="E195" s="32"/>
      <c r="F195" s="134"/>
      <c r="G195" s="32"/>
      <c r="H195" s="32"/>
      <c r="I195" s="135"/>
      <c r="J195" s="135"/>
      <c r="K195" s="135"/>
      <c r="L195" s="135"/>
      <c r="M195" s="33"/>
      <c r="N195" s="136"/>
      <c r="O195" s="137"/>
      <c r="P195" s="138"/>
      <c r="Q195" s="132" t="str">
        <f t="shared" si="8"/>
        <v/>
      </c>
      <c r="R195" s="75" t="str">
        <f t="shared" si="7"/>
        <v/>
      </c>
      <c r="S195" s="84"/>
      <c r="T195" s="45"/>
      <c r="U195" s="140"/>
      <c r="V195" s="38" t="str">
        <f>_xlfn.IFNA(IFERROR(VLOOKUP(S195,CourseMaster!$D$2:$I$892,6,FALSE),VLOOKUP(T195,CourseMaster!$D$2:$I$892,6,FALSE)),"")</f>
        <v/>
      </c>
      <c r="W195" s="42"/>
      <c r="X195" s="85"/>
    </row>
    <row r="196" spans="1:24" ht="12" customHeight="1">
      <c r="A196" s="61">
        <f t="shared" si="6"/>
        <v>182</v>
      </c>
      <c r="B196" s="71"/>
      <c r="C196" s="32"/>
      <c r="D196" s="134"/>
      <c r="E196" s="32"/>
      <c r="F196" s="134"/>
      <c r="G196" s="32"/>
      <c r="H196" s="32"/>
      <c r="I196" s="135"/>
      <c r="J196" s="135"/>
      <c r="K196" s="135"/>
      <c r="L196" s="135"/>
      <c r="M196" s="33"/>
      <c r="N196" s="136"/>
      <c r="O196" s="137"/>
      <c r="P196" s="138"/>
      <c r="Q196" s="132" t="str">
        <f t="shared" si="8"/>
        <v/>
      </c>
      <c r="R196" s="75" t="str">
        <f t="shared" si="7"/>
        <v/>
      </c>
      <c r="S196" s="84"/>
      <c r="T196" s="45"/>
      <c r="U196" s="37"/>
      <c r="V196" s="38" t="str">
        <f>_xlfn.IFNA(IFERROR(VLOOKUP(S196,CourseMaster!$D$2:$I$892,6,FALSE),VLOOKUP(T196,CourseMaster!$D$2:$I$892,6,FALSE)),"")</f>
        <v/>
      </c>
      <c r="W196" s="42"/>
      <c r="X196" s="85"/>
    </row>
    <row r="197" spans="1:24" ht="12" customHeight="1">
      <c r="A197" s="61">
        <f t="shared" si="6"/>
        <v>183</v>
      </c>
      <c r="B197" s="71"/>
      <c r="C197" s="32"/>
      <c r="D197" s="134"/>
      <c r="E197" s="32"/>
      <c r="F197" s="134"/>
      <c r="G197" s="32"/>
      <c r="H197" s="32"/>
      <c r="I197" s="135"/>
      <c r="J197" s="135"/>
      <c r="K197" s="135"/>
      <c r="L197" s="135"/>
      <c r="M197" s="33"/>
      <c r="N197" s="136"/>
      <c r="O197" s="137"/>
      <c r="P197" s="138"/>
      <c r="Q197" s="132" t="str">
        <f t="shared" si="8"/>
        <v/>
      </c>
      <c r="R197" s="75" t="str">
        <f t="shared" si="7"/>
        <v/>
      </c>
      <c r="S197" s="84"/>
      <c r="T197" s="45"/>
      <c r="U197" s="37"/>
      <c r="V197" s="38" t="str">
        <f>_xlfn.IFNA(IFERROR(VLOOKUP(S197,CourseMaster!$D$2:$I$892,6,FALSE),VLOOKUP(T197,CourseMaster!$D$2:$I$892,6,FALSE)),"")</f>
        <v/>
      </c>
      <c r="W197" s="42"/>
      <c r="X197" s="85"/>
    </row>
    <row r="198" spans="1:24" ht="12" customHeight="1">
      <c r="A198" s="61">
        <f t="shared" si="6"/>
        <v>184</v>
      </c>
      <c r="B198" s="71"/>
      <c r="C198" s="32"/>
      <c r="D198" s="134"/>
      <c r="E198" s="32"/>
      <c r="F198" s="134"/>
      <c r="G198" s="32"/>
      <c r="H198" s="32"/>
      <c r="I198" s="135"/>
      <c r="J198" s="135"/>
      <c r="K198" s="135"/>
      <c r="L198" s="135"/>
      <c r="M198" s="33"/>
      <c r="N198" s="136"/>
      <c r="O198" s="137"/>
      <c r="P198" s="138"/>
      <c r="Q198" s="132" t="str">
        <f t="shared" si="8"/>
        <v/>
      </c>
      <c r="R198" s="75" t="str">
        <f t="shared" si="7"/>
        <v/>
      </c>
      <c r="S198" s="84"/>
      <c r="T198" s="45"/>
      <c r="U198" s="37"/>
      <c r="V198" s="38" t="str">
        <f>_xlfn.IFNA(IFERROR(VLOOKUP(S198,CourseMaster!$D$2:$I$892,6,FALSE),VLOOKUP(T198,CourseMaster!$D$2:$I$892,6,FALSE)),"")</f>
        <v/>
      </c>
      <c r="W198" s="42"/>
      <c r="X198" s="85"/>
    </row>
    <row r="199" spans="1:24" ht="12" customHeight="1">
      <c r="A199" s="61">
        <f t="shared" si="6"/>
        <v>185</v>
      </c>
      <c r="B199" s="71"/>
      <c r="C199" s="32"/>
      <c r="D199" s="134"/>
      <c r="E199" s="32"/>
      <c r="F199" s="134"/>
      <c r="G199" s="32"/>
      <c r="H199" s="32"/>
      <c r="I199" s="135"/>
      <c r="J199" s="135"/>
      <c r="K199" s="135"/>
      <c r="L199" s="135"/>
      <c r="M199" s="33"/>
      <c r="N199" s="136"/>
      <c r="O199" s="137"/>
      <c r="P199" s="138"/>
      <c r="Q199" s="132" t="str">
        <f t="shared" si="8"/>
        <v/>
      </c>
      <c r="R199" s="75" t="str">
        <f t="shared" si="7"/>
        <v/>
      </c>
      <c r="S199" s="84"/>
      <c r="T199" s="45"/>
      <c r="U199" s="37"/>
      <c r="V199" s="38" t="str">
        <f>_xlfn.IFNA(IFERROR(VLOOKUP(S199,CourseMaster!$D$2:$I$892,6,FALSE),VLOOKUP(T199,CourseMaster!$D$2:$I$892,6,FALSE)),"")</f>
        <v/>
      </c>
      <c r="W199" s="42"/>
      <c r="X199" s="85"/>
    </row>
    <row r="200" spans="1:24" ht="12" customHeight="1">
      <c r="A200" s="61">
        <f t="shared" si="6"/>
        <v>186</v>
      </c>
      <c r="B200" s="71"/>
      <c r="C200" s="32"/>
      <c r="D200" s="134"/>
      <c r="E200" s="32"/>
      <c r="F200" s="134"/>
      <c r="G200" s="32"/>
      <c r="H200" s="32"/>
      <c r="I200" s="135"/>
      <c r="J200" s="135"/>
      <c r="K200" s="135"/>
      <c r="L200" s="135"/>
      <c r="M200" s="33"/>
      <c r="N200" s="136"/>
      <c r="O200" s="137"/>
      <c r="P200" s="138"/>
      <c r="Q200" s="132" t="str">
        <f t="shared" si="8"/>
        <v/>
      </c>
      <c r="R200" s="75" t="str">
        <f t="shared" si="7"/>
        <v/>
      </c>
      <c r="S200" s="84"/>
      <c r="T200" s="45"/>
      <c r="U200" s="37"/>
      <c r="V200" s="38" t="str">
        <f>_xlfn.IFNA(IFERROR(VLOOKUP(S200,CourseMaster!$D$2:$I$892,6,FALSE),VLOOKUP(T200,CourseMaster!$D$2:$I$892,6,FALSE)),"")</f>
        <v/>
      </c>
      <c r="W200" s="42"/>
      <c r="X200" s="85"/>
    </row>
    <row r="201" spans="1:24" ht="12" customHeight="1">
      <c r="A201" s="61">
        <f t="shared" si="6"/>
        <v>187</v>
      </c>
      <c r="B201" s="71"/>
      <c r="C201" s="32"/>
      <c r="D201" s="134"/>
      <c r="E201" s="32"/>
      <c r="F201" s="134"/>
      <c r="G201" s="32"/>
      <c r="H201" s="32"/>
      <c r="I201" s="135"/>
      <c r="J201" s="135"/>
      <c r="K201" s="135"/>
      <c r="L201" s="135"/>
      <c r="M201" s="33"/>
      <c r="N201" s="136"/>
      <c r="O201" s="137"/>
      <c r="P201" s="138"/>
      <c r="Q201" s="132" t="str">
        <f t="shared" si="8"/>
        <v/>
      </c>
      <c r="R201" s="75" t="str">
        <f t="shared" si="7"/>
        <v/>
      </c>
      <c r="S201" s="84"/>
      <c r="T201" s="45"/>
      <c r="U201" s="37"/>
      <c r="V201" s="38" t="str">
        <f>_xlfn.IFNA(IFERROR(VLOOKUP(S201,CourseMaster!$D$2:$I$892,6,FALSE),VLOOKUP(T201,CourseMaster!$D$2:$I$892,6,FALSE)),"")</f>
        <v/>
      </c>
      <c r="W201" s="42"/>
      <c r="X201" s="85"/>
    </row>
    <row r="202" spans="1:24" ht="12" customHeight="1">
      <c r="A202" s="61">
        <f t="shared" si="6"/>
        <v>188</v>
      </c>
      <c r="B202" s="71"/>
      <c r="C202" s="32"/>
      <c r="D202" s="134"/>
      <c r="E202" s="32"/>
      <c r="F202" s="134"/>
      <c r="G202" s="32"/>
      <c r="H202" s="32"/>
      <c r="I202" s="135"/>
      <c r="J202" s="135"/>
      <c r="K202" s="135"/>
      <c r="L202" s="135"/>
      <c r="M202" s="33"/>
      <c r="N202" s="136"/>
      <c r="O202" s="137"/>
      <c r="P202" s="138"/>
      <c r="Q202" s="132" t="str">
        <f t="shared" si="8"/>
        <v/>
      </c>
      <c r="R202" s="75" t="str">
        <f t="shared" si="7"/>
        <v/>
      </c>
      <c r="S202" s="84"/>
      <c r="T202" s="45"/>
      <c r="U202" s="37"/>
      <c r="V202" s="38" t="str">
        <f>_xlfn.IFNA(IFERROR(VLOOKUP(S202,CourseMaster!$D$2:$I$892,6,FALSE),VLOOKUP(T202,CourseMaster!$D$2:$I$892,6,FALSE)),"")</f>
        <v/>
      </c>
      <c r="W202" s="42"/>
      <c r="X202" s="85"/>
    </row>
    <row r="203" spans="1:24" ht="12" customHeight="1">
      <c r="A203" s="61">
        <f t="shared" si="6"/>
        <v>189</v>
      </c>
      <c r="B203" s="71"/>
      <c r="C203" s="32"/>
      <c r="D203" s="134"/>
      <c r="E203" s="32"/>
      <c r="F203" s="134"/>
      <c r="G203" s="32"/>
      <c r="H203" s="32"/>
      <c r="I203" s="135"/>
      <c r="J203" s="135"/>
      <c r="K203" s="135"/>
      <c r="L203" s="135"/>
      <c r="M203" s="33"/>
      <c r="N203" s="136"/>
      <c r="O203" s="137"/>
      <c r="P203" s="138"/>
      <c r="Q203" s="132" t="str">
        <f t="shared" si="8"/>
        <v/>
      </c>
      <c r="R203" s="75" t="str">
        <f t="shared" si="7"/>
        <v/>
      </c>
      <c r="S203" s="84"/>
      <c r="T203" s="45"/>
      <c r="U203" s="37"/>
      <c r="V203" s="38" t="str">
        <f>_xlfn.IFNA(IFERROR(VLOOKUP(S203,CourseMaster!$D$2:$I$892,6,FALSE),VLOOKUP(T203,CourseMaster!$D$2:$I$892,6,FALSE)),"")</f>
        <v/>
      </c>
      <c r="W203" s="42"/>
      <c r="X203" s="85"/>
    </row>
    <row r="204" spans="1:24" ht="12" customHeight="1">
      <c r="A204" s="61">
        <f t="shared" si="6"/>
        <v>190</v>
      </c>
      <c r="B204" s="71"/>
      <c r="C204" s="32"/>
      <c r="D204" s="134"/>
      <c r="E204" s="32"/>
      <c r="F204" s="134"/>
      <c r="G204" s="32"/>
      <c r="H204" s="32"/>
      <c r="I204" s="135"/>
      <c r="J204" s="135"/>
      <c r="K204" s="135"/>
      <c r="L204" s="135"/>
      <c r="M204" s="33"/>
      <c r="N204" s="136"/>
      <c r="O204" s="137"/>
      <c r="P204" s="138"/>
      <c r="Q204" s="132" t="str">
        <f t="shared" si="8"/>
        <v/>
      </c>
      <c r="R204" s="75" t="str">
        <f t="shared" si="7"/>
        <v/>
      </c>
      <c r="S204" s="84"/>
      <c r="T204" s="45"/>
      <c r="U204" s="37"/>
      <c r="V204" s="38" t="str">
        <f>_xlfn.IFNA(IFERROR(VLOOKUP(S204,CourseMaster!$D$2:$I$892,6,FALSE),VLOOKUP(T204,CourseMaster!$D$2:$I$892,6,FALSE)),"")</f>
        <v/>
      </c>
      <c r="W204" s="42"/>
      <c r="X204" s="85"/>
    </row>
    <row r="205" spans="1:24" ht="12" customHeight="1">
      <c r="A205" s="61">
        <f t="shared" si="6"/>
        <v>191</v>
      </c>
      <c r="B205" s="71"/>
      <c r="C205" s="32"/>
      <c r="D205" s="134"/>
      <c r="E205" s="32"/>
      <c r="F205" s="134"/>
      <c r="G205" s="32"/>
      <c r="H205" s="32"/>
      <c r="I205" s="135"/>
      <c r="J205" s="135"/>
      <c r="K205" s="135"/>
      <c r="L205" s="135"/>
      <c r="M205" s="33"/>
      <c r="N205" s="136"/>
      <c r="O205" s="137"/>
      <c r="P205" s="138"/>
      <c r="Q205" s="132" t="str">
        <f t="shared" si="8"/>
        <v/>
      </c>
      <c r="R205" s="75" t="str">
        <f t="shared" si="7"/>
        <v/>
      </c>
      <c r="S205" s="84"/>
      <c r="T205" s="45"/>
      <c r="U205" s="37"/>
      <c r="V205" s="38" t="str">
        <f>_xlfn.IFNA(IFERROR(VLOOKUP(S205,CourseMaster!$D$2:$I$892,6,FALSE),VLOOKUP(T205,CourseMaster!$D$2:$I$892,6,FALSE)),"")</f>
        <v/>
      </c>
      <c r="W205" s="42"/>
      <c r="X205" s="85"/>
    </row>
    <row r="206" spans="1:24" ht="12" customHeight="1">
      <c r="A206" s="61">
        <f t="shared" si="6"/>
        <v>192</v>
      </c>
      <c r="B206" s="71"/>
      <c r="C206" s="32"/>
      <c r="D206" s="134"/>
      <c r="E206" s="32"/>
      <c r="F206" s="134"/>
      <c r="G206" s="32"/>
      <c r="H206" s="32"/>
      <c r="I206" s="135"/>
      <c r="J206" s="135"/>
      <c r="K206" s="135"/>
      <c r="L206" s="135"/>
      <c r="M206" s="33"/>
      <c r="N206" s="136"/>
      <c r="O206" s="137"/>
      <c r="P206" s="138"/>
      <c r="Q206" s="132" t="str">
        <f t="shared" si="8"/>
        <v/>
      </c>
      <c r="R206" s="75" t="str">
        <f t="shared" si="7"/>
        <v/>
      </c>
      <c r="S206" s="84"/>
      <c r="T206" s="45"/>
      <c r="U206" s="37"/>
      <c r="V206" s="38" t="str">
        <f>_xlfn.IFNA(IFERROR(VLOOKUP(S206,CourseMaster!$D$2:$I$892,6,FALSE),VLOOKUP(T206,CourseMaster!$D$2:$I$892,6,FALSE)),"")</f>
        <v/>
      </c>
      <c r="W206" s="42"/>
      <c r="X206" s="85"/>
    </row>
    <row r="207" spans="1:24" ht="12" customHeight="1">
      <c r="A207" s="61">
        <f t="shared" si="6"/>
        <v>193</v>
      </c>
      <c r="B207" s="71"/>
      <c r="C207" s="32"/>
      <c r="D207" s="134"/>
      <c r="E207" s="32"/>
      <c r="F207" s="134"/>
      <c r="G207" s="32"/>
      <c r="H207" s="32"/>
      <c r="I207" s="135"/>
      <c r="J207" s="135"/>
      <c r="K207" s="135"/>
      <c r="L207" s="135"/>
      <c r="M207" s="33"/>
      <c r="N207" s="136"/>
      <c r="O207" s="137"/>
      <c r="P207" s="138"/>
      <c r="Q207" s="132" t="str">
        <f t="shared" si="8"/>
        <v/>
      </c>
      <c r="R207" s="75" t="str">
        <f t="shared" si="7"/>
        <v/>
      </c>
      <c r="S207" s="84"/>
      <c r="T207" s="45"/>
      <c r="U207" s="37"/>
      <c r="V207" s="38" t="str">
        <f>_xlfn.IFNA(IFERROR(VLOOKUP(S207,CourseMaster!$D$2:$I$892,6,FALSE),VLOOKUP(T207,CourseMaster!$D$2:$I$892,6,FALSE)),"")</f>
        <v/>
      </c>
      <c r="W207" s="42"/>
      <c r="X207" s="85"/>
    </row>
    <row r="208" spans="1:24" ht="12" customHeight="1">
      <c r="A208" s="61">
        <f t="shared" ref="A208:A244" si="9">ROW(A208)-14</f>
        <v>194</v>
      </c>
      <c r="B208" s="71"/>
      <c r="C208" s="32"/>
      <c r="D208" s="134"/>
      <c r="E208" s="32"/>
      <c r="F208" s="134"/>
      <c r="G208" s="32"/>
      <c r="H208" s="32"/>
      <c r="I208" s="135"/>
      <c r="J208" s="135"/>
      <c r="K208" s="135"/>
      <c r="L208" s="135"/>
      <c r="M208" s="33"/>
      <c r="N208" s="136"/>
      <c r="O208" s="137"/>
      <c r="P208" s="138"/>
      <c r="Q208" s="132" t="str">
        <f t="shared" si="8"/>
        <v/>
      </c>
      <c r="R208" s="75" t="str">
        <f t="shared" ref="R208:R244" si="10">IF(Q208=124,"",Q208)</f>
        <v/>
      </c>
      <c r="S208" s="84"/>
      <c r="T208" s="45"/>
      <c r="U208" s="37"/>
      <c r="V208" s="38" t="str">
        <f>_xlfn.IFNA(IFERROR(VLOOKUP(S208,CourseMaster!$D$2:$I$892,6,FALSE),VLOOKUP(T208,CourseMaster!$D$2:$I$892,6,FALSE)),"")</f>
        <v/>
      </c>
      <c r="W208" s="42"/>
      <c r="X208" s="85"/>
    </row>
    <row r="209" spans="1:24" ht="12" customHeight="1">
      <c r="A209" s="61">
        <f t="shared" si="9"/>
        <v>195</v>
      </c>
      <c r="B209" s="71"/>
      <c r="C209" s="32"/>
      <c r="D209" s="134"/>
      <c r="E209" s="32"/>
      <c r="F209" s="134"/>
      <c r="G209" s="32"/>
      <c r="H209" s="32"/>
      <c r="I209" s="135"/>
      <c r="J209" s="135"/>
      <c r="K209" s="135"/>
      <c r="L209" s="135"/>
      <c r="M209" s="33"/>
      <c r="N209" s="136"/>
      <c r="O209" s="137"/>
      <c r="P209" s="138"/>
      <c r="Q209" s="132" t="str">
        <f t="shared" ref="Q209:Q244" si="11">IF(ISBLANK(O209),"",DATEDIF(O209,"2027/3/31","Y"))</f>
        <v/>
      </c>
      <c r="R209" s="75" t="str">
        <f t="shared" si="10"/>
        <v/>
      </c>
      <c r="S209" s="84"/>
      <c r="T209" s="45"/>
      <c r="U209" s="37"/>
      <c r="V209" s="38" t="str">
        <f>_xlfn.IFNA(IFERROR(VLOOKUP(S209,CourseMaster!$D$2:$I$892,6,FALSE),VLOOKUP(T209,CourseMaster!$D$2:$I$892,6,FALSE)),"")</f>
        <v/>
      </c>
      <c r="W209" s="42"/>
      <c r="X209" s="85"/>
    </row>
    <row r="210" spans="1:24" ht="12" customHeight="1">
      <c r="A210" s="61">
        <f t="shared" si="9"/>
        <v>196</v>
      </c>
      <c r="B210" s="71"/>
      <c r="C210" s="32"/>
      <c r="D210" s="134"/>
      <c r="E210" s="32"/>
      <c r="F210" s="134"/>
      <c r="G210" s="32"/>
      <c r="H210" s="32"/>
      <c r="I210" s="135"/>
      <c r="J210" s="135"/>
      <c r="K210" s="135"/>
      <c r="L210" s="135"/>
      <c r="M210" s="33"/>
      <c r="N210" s="136"/>
      <c r="O210" s="137"/>
      <c r="P210" s="138"/>
      <c r="Q210" s="132" t="str">
        <f t="shared" si="11"/>
        <v/>
      </c>
      <c r="R210" s="75" t="str">
        <f t="shared" si="10"/>
        <v/>
      </c>
      <c r="S210" s="84"/>
      <c r="T210" s="45"/>
      <c r="U210" s="37"/>
      <c r="V210" s="38" t="str">
        <f>_xlfn.IFNA(IFERROR(VLOOKUP(S210,CourseMaster!$D$2:$I$892,6,FALSE),VLOOKUP(T210,CourseMaster!$D$2:$I$892,6,FALSE)),"")</f>
        <v/>
      </c>
      <c r="W210" s="42"/>
      <c r="X210" s="85"/>
    </row>
    <row r="211" spans="1:24" ht="12" customHeight="1">
      <c r="A211" s="61">
        <f t="shared" si="9"/>
        <v>197</v>
      </c>
      <c r="B211" s="71"/>
      <c r="C211" s="32"/>
      <c r="D211" s="134"/>
      <c r="E211" s="32"/>
      <c r="F211" s="134"/>
      <c r="G211" s="32"/>
      <c r="H211" s="32"/>
      <c r="I211" s="135"/>
      <c r="J211" s="135"/>
      <c r="K211" s="135"/>
      <c r="L211" s="135"/>
      <c r="M211" s="33"/>
      <c r="N211" s="136"/>
      <c r="O211" s="137"/>
      <c r="P211" s="138"/>
      <c r="Q211" s="132" t="str">
        <f t="shared" si="11"/>
        <v/>
      </c>
      <c r="R211" s="75" t="str">
        <f t="shared" si="10"/>
        <v/>
      </c>
      <c r="S211" s="84"/>
      <c r="T211" s="45"/>
      <c r="U211" s="37"/>
      <c r="V211" s="38" t="str">
        <f>_xlfn.IFNA(IFERROR(VLOOKUP(S211,CourseMaster!$D$2:$I$892,6,FALSE),VLOOKUP(T211,CourseMaster!$D$2:$I$892,6,FALSE)),"")</f>
        <v/>
      </c>
      <c r="W211" s="42"/>
      <c r="X211" s="85"/>
    </row>
    <row r="212" spans="1:24" ht="12" customHeight="1">
      <c r="A212" s="61">
        <f t="shared" si="9"/>
        <v>198</v>
      </c>
      <c r="B212" s="71"/>
      <c r="C212" s="32"/>
      <c r="D212" s="134"/>
      <c r="E212" s="32"/>
      <c r="F212" s="134"/>
      <c r="G212" s="32"/>
      <c r="H212" s="32"/>
      <c r="I212" s="135"/>
      <c r="J212" s="135"/>
      <c r="K212" s="135"/>
      <c r="L212" s="135"/>
      <c r="M212" s="33"/>
      <c r="N212" s="136"/>
      <c r="O212" s="137"/>
      <c r="P212" s="138"/>
      <c r="Q212" s="132" t="str">
        <f t="shared" si="11"/>
        <v/>
      </c>
      <c r="R212" s="75" t="str">
        <f t="shared" si="10"/>
        <v/>
      </c>
      <c r="S212" s="84"/>
      <c r="T212" s="45"/>
      <c r="U212" s="37"/>
      <c r="V212" s="38" t="str">
        <f>_xlfn.IFNA(IFERROR(VLOOKUP(S212,CourseMaster!$D$2:$I$892,6,FALSE),VLOOKUP(T212,CourseMaster!$D$2:$I$892,6,FALSE)),"")</f>
        <v/>
      </c>
      <c r="W212" s="42"/>
      <c r="X212" s="85"/>
    </row>
    <row r="213" spans="1:24" ht="12" customHeight="1">
      <c r="A213" s="61">
        <f t="shared" si="9"/>
        <v>199</v>
      </c>
      <c r="B213" s="71"/>
      <c r="C213" s="32"/>
      <c r="D213" s="134"/>
      <c r="E213" s="32"/>
      <c r="F213" s="134"/>
      <c r="G213" s="32"/>
      <c r="H213" s="32"/>
      <c r="I213" s="135"/>
      <c r="J213" s="135"/>
      <c r="K213" s="135"/>
      <c r="L213" s="135"/>
      <c r="M213" s="33"/>
      <c r="N213" s="136"/>
      <c r="O213" s="137"/>
      <c r="P213" s="138"/>
      <c r="Q213" s="132" t="str">
        <f t="shared" si="11"/>
        <v/>
      </c>
      <c r="R213" s="75" t="str">
        <f t="shared" si="10"/>
        <v/>
      </c>
      <c r="S213" s="84"/>
      <c r="T213" s="45"/>
      <c r="U213" s="37"/>
      <c r="V213" s="38" t="str">
        <f>_xlfn.IFNA(IFERROR(VLOOKUP(S213,CourseMaster!$D$2:$I$892,6,FALSE),VLOOKUP(T213,CourseMaster!$D$2:$I$892,6,FALSE)),"")</f>
        <v/>
      </c>
      <c r="W213" s="42"/>
      <c r="X213" s="85"/>
    </row>
    <row r="214" spans="1:24" ht="12" customHeight="1">
      <c r="A214" s="61">
        <f t="shared" si="9"/>
        <v>200</v>
      </c>
      <c r="B214" s="71"/>
      <c r="C214" s="32"/>
      <c r="D214" s="134"/>
      <c r="E214" s="32"/>
      <c r="F214" s="134"/>
      <c r="G214" s="32"/>
      <c r="H214" s="32"/>
      <c r="I214" s="135"/>
      <c r="J214" s="135"/>
      <c r="K214" s="135"/>
      <c r="L214" s="135"/>
      <c r="M214" s="33"/>
      <c r="N214" s="136"/>
      <c r="O214" s="137"/>
      <c r="P214" s="138"/>
      <c r="Q214" s="132" t="str">
        <f t="shared" si="11"/>
        <v/>
      </c>
      <c r="R214" s="75" t="str">
        <f t="shared" si="10"/>
        <v/>
      </c>
      <c r="S214" s="84"/>
      <c r="T214" s="45"/>
      <c r="U214" s="37"/>
      <c r="V214" s="38" t="str">
        <f>_xlfn.IFNA(IFERROR(VLOOKUP(S214,CourseMaster!$D$2:$I$892,6,FALSE),VLOOKUP(T214,CourseMaster!$D$2:$I$892,6,FALSE)),"")</f>
        <v/>
      </c>
      <c r="W214" s="42"/>
      <c r="X214" s="85"/>
    </row>
    <row r="215" spans="1:24" ht="12" customHeight="1">
      <c r="A215" s="61">
        <f t="shared" si="9"/>
        <v>201</v>
      </c>
      <c r="B215" s="71"/>
      <c r="C215" s="32"/>
      <c r="D215" s="134"/>
      <c r="E215" s="32"/>
      <c r="F215" s="134"/>
      <c r="G215" s="32"/>
      <c r="H215" s="32"/>
      <c r="I215" s="135"/>
      <c r="J215" s="135"/>
      <c r="K215" s="135"/>
      <c r="L215" s="135"/>
      <c r="M215" s="33"/>
      <c r="N215" s="136"/>
      <c r="O215" s="137"/>
      <c r="P215" s="138"/>
      <c r="Q215" s="132" t="str">
        <f t="shared" si="11"/>
        <v/>
      </c>
      <c r="R215" s="75" t="str">
        <f t="shared" si="10"/>
        <v/>
      </c>
      <c r="S215" s="84"/>
      <c r="T215" s="45"/>
      <c r="U215" s="37"/>
      <c r="V215" s="38" t="str">
        <f>_xlfn.IFNA(IFERROR(VLOOKUP(S215,CourseMaster!$D$2:$I$892,6,FALSE),VLOOKUP(T215,CourseMaster!$D$2:$I$892,6,FALSE)),"")</f>
        <v/>
      </c>
      <c r="W215" s="42"/>
      <c r="X215" s="85"/>
    </row>
    <row r="216" spans="1:24" ht="12" customHeight="1">
      <c r="A216" s="61">
        <f t="shared" si="9"/>
        <v>202</v>
      </c>
      <c r="B216" s="71"/>
      <c r="C216" s="32"/>
      <c r="D216" s="134"/>
      <c r="E216" s="32"/>
      <c r="F216" s="134"/>
      <c r="G216" s="32"/>
      <c r="H216" s="32"/>
      <c r="I216" s="135"/>
      <c r="J216" s="135"/>
      <c r="K216" s="135"/>
      <c r="L216" s="135"/>
      <c r="M216" s="33"/>
      <c r="N216" s="136"/>
      <c r="O216" s="137"/>
      <c r="P216" s="138"/>
      <c r="Q216" s="132" t="str">
        <f t="shared" si="11"/>
        <v/>
      </c>
      <c r="R216" s="75" t="str">
        <f t="shared" si="10"/>
        <v/>
      </c>
      <c r="S216" s="84"/>
      <c r="T216" s="45"/>
      <c r="U216" s="37"/>
      <c r="V216" s="38" t="str">
        <f>_xlfn.IFNA(IFERROR(VLOOKUP(S216,CourseMaster!$D$2:$I$892,6,FALSE),VLOOKUP(T216,CourseMaster!$D$2:$I$892,6,FALSE)),"")</f>
        <v/>
      </c>
      <c r="W216" s="42"/>
      <c r="X216" s="85"/>
    </row>
    <row r="217" spans="1:24" ht="12" customHeight="1">
      <c r="A217" s="61">
        <f t="shared" si="9"/>
        <v>203</v>
      </c>
      <c r="B217" s="71"/>
      <c r="C217" s="32"/>
      <c r="D217" s="134"/>
      <c r="E217" s="32"/>
      <c r="F217" s="134"/>
      <c r="G217" s="32"/>
      <c r="H217" s="32"/>
      <c r="I217" s="135"/>
      <c r="J217" s="135"/>
      <c r="K217" s="135"/>
      <c r="L217" s="135"/>
      <c r="M217" s="33"/>
      <c r="N217" s="136"/>
      <c r="O217" s="137"/>
      <c r="P217" s="138"/>
      <c r="Q217" s="132" t="str">
        <f t="shared" si="11"/>
        <v/>
      </c>
      <c r="R217" s="75" t="str">
        <f t="shared" si="10"/>
        <v/>
      </c>
      <c r="S217" s="84"/>
      <c r="T217" s="45"/>
      <c r="U217" s="140"/>
      <c r="V217" s="38" t="str">
        <f>_xlfn.IFNA(IFERROR(VLOOKUP(S217,CourseMaster!$D$2:$I$892,6,FALSE),VLOOKUP(T217,CourseMaster!$D$2:$I$892,6,FALSE)),"")</f>
        <v/>
      </c>
      <c r="W217" s="42"/>
      <c r="X217" s="85"/>
    </row>
    <row r="218" spans="1:24" ht="12" customHeight="1">
      <c r="A218" s="61">
        <f t="shared" si="9"/>
        <v>204</v>
      </c>
      <c r="B218" s="71"/>
      <c r="C218" s="32"/>
      <c r="D218" s="134"/>
      <c r="E218" s="32"/>
      <c r="F218" s="134"/>
      <c r="G218" s="32"/>
      <c r="H218" s="32"/>
      <c r="I218" s="135"/>
      <c r="J218" s="135"/>
      <c r="K218" s="135"/>
      <c r="L218" s="135"/>
      <c r="M218" s="33"/>
      <c r="N218" s="136"/>
      <c r="O218" s="137"/>
      <c r="P218" s="138"/>
      <c r="Q218" s="132" t="str">
        <f t="shared" si="11"/>
        <v/>
      </c>
      <c r="R218" s="75" t="str">
        <f t="shared" si="10"/>
        <v/>
      </c>
      <c r="S218" s="84"/>
      <c r="T218" s="45"/>
      <c r="U218" s="37"/>
      <c r="V218" s="38" t="str">
        <f>_xlfn.IFNA(IFERROR(VLOOKUP(S218,CourseMaster!$D$2:$I$892,6,FALSE),VLOOKUP(T218,CourseMaster!$D$2:$I$892,6,FALSE)),"")</f>
        <v/>
      </c>
      <c r="W218" s="42"/>
      <c r="X218" s="85"/>
    </row>
    <row r="219" spans="1:24" ht="12" customHeight="1">
      <c r="A219" s="61">
        <f t="shared" si="9"/>
        <v>205</v>
      </c>
      <c r="B219" s="71"/>
      <c r="C219" s="32"/>
      <c r="D219" s="134"/>
      <c r="E219" s="32"/>
      <c r="F219" s="134"/>
      <c r="G219" s="32"/>
      <c r="H219" s="32"/>
      <c r="I219" s="135"/>
      <c r="J219" s="135"/>
      <c r="K219" s="135"/>
      <c r="L219" s="135"/>
      <c r="M219" s="33"/>
      <c r="N219" s="136"/>
      <c r="O219" s="137"/>
      <c r="P219" s="138"/>
      <c r="Q219" s="132" t="str">
        <f t="shared" si="11"/>
        <v/>
      </c>
      <c r="R219" s="75" t="str">
        <f t="shared" si="10"/>
        <v/>
      </c>
      <c r="S219" s="84"/>
      <c r="T219" s="45"/>
      <c r="U219" s="37"/>
      <c r="V219" s="38" t="str">
        <f>_xlfn.IFNA(IFERROR(VLOOKUP(S219,CourseMaster!$D$2:$I$892,6,FALSE),VLOOKUP(T219,CourseMaster!$D$2:$I$892,6,FALSE)),"")</f>
        <v/>
      </c>
      <c r="W219" s="42"/>
      <c r="X219" s="85"/>
    </row>
    <row r="220" spans="1:24" ht="12" customHeight="1">
      <c r="A220" s="61">
        <f t="shared" si="9"/>
        <v>206</v>
      </c>
      <c r="B220" s="71"/>
      <c r="C220" s="32"/>
      <c r="D220" s="134"/>
      <c r="E220" s="32"/>
      <c r="F220" s="134"/>
      <c r="G220" s="32"/>
      <c r="H220" s="32"/>
      <c r="I220" s="135"/>
      <c r="J220" s="135"/>
      <c r="K220" s="135"/>
      <c r="L220" s="135"/>
      <c r="M220" s="33"/>
      <c r="N220" s="136"/>
      <c r="O220" s="137"/>
      <c r="P220" s="138"/>
      <c r="Q220" s="132" t="str">
        <f t="shared" si="11"/>
        <v/>
      </c>
      <c r="R220" s="75" t="str">
        <f t="shared" si="10"/>
        <v/>
      </c>
      <c r="S220" s="84"/>
      <c r="T220" s="45"/>
      <c r="U220" s="37"/>
      <c r="V220" s="38" t="str">
        <f>_xlfn.IFNA(IFERROR(VLOOKUP(S220,CourseMaster!$D$2:$I$892,6,FALSE),VLOOKUP(T220,CourseMaster!$D$2:$I$892,6,FALSE)),"")</f>
        <v/>
      </c>
      <c r="W220" s="42"/>
      <c r="X220" s="85"/>
    </row>
    <row r="221" spans="1:24" ht="12" customHeight="1">
      <c r="A221" s="61">
        <f t="shared" si="9"/>
        <v>207</v>
      </c>
      <c r="B221" s="71"/>
      <c r="C221" s="32"/>
      <c r="D221" s="134"/>
      <c r="E221" s="32"/>
      <c r="F221" s="134"/>
      <c r="G221" s="32"/>
      <c r="H221" s="32"/>
      <c r="I221" s="135"/>
      <c r="J221" s="135"/>
      <c r="K221" s="135"/>
      <c r="L221" s="135"/>
      <c r="M221" s="33"/>
      <c r="N221" s="136"/>
      <c r="O221" s="137"/>
      <c r="P221" s="138"/>
      <c r="Q221" s="132" t="str">
        <f t="shared" si="11"/>
        <v/>
      </c>
      <c r="R221" s="75" t="str">
        <f t="shared" si="10"/>
        <v/>
      </c>
      <c r="S221" s="84"/>
      <c r="T221" s="45"/>
      <c r="U221" s="37"/>
      <c r="V221" s="38" t="str">
        <f>_xlfn.IFNA(IFERROR(VLOOKUP(S221,CourseMaster!$D$2:$I$892,6,FALSE),VLOOKUP(T221,CourseMaster!$D$2:$I$892,6,FALSE)),"")</f>
        <v/>
      </c>
      <c r="W221" s="42"/>
      <c r="X221" s="85"/>
    </row>
    <row r="222" spans="1:24" ht="12" customHeight="1">
      <c r="A222" s="61">
        <f t="shared" si="9"/>
        <v>208</v>
      </c>
      <c r="B222" s="71"/>
      <c r="C222" s="32"/>
      <c r="D222" s="134"/>
      <c r="E222" s="32"/>
      <c r="F222" s="134"/>
      <c r="G222" s="32"/>
      <c r="H222" s="32"/>
      <c r="I222" s="135"/>
      <c r="J222" s="135"/>
      <c r="K222" s="135"/>
      <c r="L222" s="135"/>
      <c r="M222" s="33"/>
      <c r="N222" s="136"/>
      <c r="O222" s="137"/>
      <c r="P222" s="138"/>
      <c r="Q222" s="132" t="str">
        <f t="shared" si="11"/>
        <v/>
      </c>
      <c r="R222" s="75" t="str">
        <f t="shared" si="10"/>
        <v/>
      </c>
      <c r="S222" s="84"/>
      <c r="T222" s="45"/>
      <c r="U222" s="37"/>
      <c r="V222" s="38" t="str">
        <f>_xlfn.IFNA(IFERROR(VLOOKUP(S222,CourseMaster!$D$2:$I$892,6,FALSE),VLOOKUP(T222,CourseMaster!$D$2:$I$892,6,FALSE)),"")</f>
        <v/>
      </c>
      <c r="W222" s="42"/>
      <c r="X222" s="85"/>
    </row>
    <row r="223" spans="1:24" ht="12" customHeight="1">
      <c r="A223" s="61">
        <f t="shared" si="9"/>
        <v>209</v>
      </c>
      <c r="B223" s="71"/>
      <c r="C223" s="32"/>
      <c r="D223" s="134"/>
      <c r="E223" s="32"/>
      <c r="F223" s="134"/>
      <c r="G223" s="32"/>
      <c r="H223" s="32"/>
      <c r="I223" s="135"/>
      <c r="J223" s="135"/>
      <c r="K223" s="135"/>
      <c r="L223" s="135"/>
      <c r="M223" s="33"/>
      <c r="N223" s="136"/>
      <c r="O223" s="137"/>
      <c r="P223" s="138"/>
      <c r="Q223" s="132" t="str">
        <f t="shared" si="11"/>
        <v/>
      </c>
      <c r="R223" s="75" t="str">
        <f t="shared" si="10"/>
        <v/>
      </c>
      <c r="S223" s="84"/>
      <c r="T223" s="45"/>
      <c r="U223" s="37"/>
      <c r="V223" s="38" t="str">
        <f>_xlfn.IFNA(IFERROR(VLOOKUP(S223,CourseMaster!$D$2:$I$892,6,FALSE),VLOOKUP(T223,CourseMaster!$D$2:$I$892,6,FALSE)),"")</f>
        <v/>
      </c>
      <c r="W223" s="42"/>
      <c r="X223" s="85"/>
    </row>
    <row r="224" spans="1:24" ht="12" customHeight="1">
      <c r="A224" s="61">
        <f t="shared" si="9"/>
        <v>210</v>
      </c>
      <c r="B224" s="71"/>
      <c r="C224" s="32"/>
      <c r="D224" s="134"/>
      <c r="E224" s="32"/>
      <c r="F224" s="134"/>
      <c r="G224" s="32"/>
      <c r="H224" s="32"/>
      <c r="I224" s="135"/>
      <c r="J224" s="135"/>
      <c r="K224" s="135"/>
      <c r="L224" s="135"/>
      <c r="M224" s="33"/>
      <c r="N224" s="136"/>
      <c r="O224" s="137"/>
      <c r="P224" s="138"/>
      <c r="Q224" s="132" t="str">
        <f t="shared" si="11"/>
        <v/>
      </c>
      <c r="R224" s="75" t="str">
        <f t="shared" si="10"/>
        <v/>
      </c>
      <c r="S224" s="84"/>
      <c r="T224" s="45"/>
      <c r="U224" s="37"/>
      <c r="V224" s="38" t="str">
        <f>_xlfn.IFNA(IFERROR(VLOOKUP(S224,CourseMaster!$D$2:$I$892,6,FALSE),VLOOKUP(T224,CourseMaster!$D$2:$I$892,6,FALSE)),"")</f>
        <v/>
      </c>
      <c r="W224" s="42"/>
      <c r="X224" s="85"/>
    </row>
    <row r="225" spans="1:24" ht="12" customHeight="1">
      <c r="A225" s="61">
        <f t="shared" si="9"/>
        <v>211</v>
      </c>
      <c r="B225" s="71"/>
      <c r="C225" s="32"/>
      <c r="D225" s="134"/>
      <c r="E225" s="32"/>
      <c r="F225" s="134"/>
      <c r="G225" s="32"/>
      <c r="H225" s="32"/>
      <c r="I225" s="135"/>
      <c r="J225" s="135"/>
      <c r="K225" s="135"/>
      <c r="L225" s="135"/>
      <c r="M225" s="33"/>
      <c r="N225" s="136"/>
      <c r="O225" s="137"/>
      <c r="P225" s="138"/>
      <c r="Q225" s="132" t="str">
        <f t="shared" si="11"/>
        <v/>
      </c>
      <c r="R225" s="75" t="str">
        <f t="shared" si="10"/>
        <v/>
      </c>
      <c r="S225" s="84"/>
      <c r="T225" s="45"/>
      <c r="U225" s="37"/>
      <c r="V225" s="38" t="str">
        <f>_xlfn.IFNA(IFERROR(VLOOKUP(S225,CourseMaster!$D$2:$I$892,6,FALSE),VLOOKUP(T225,CourseMaster!$D$2:$I$892,6,FALSE)),"")</f>
        <v/>
      </c>
      <c r="W225" s="42"/>
      <c r="X225" s="85"/>
    </row>
    <row r="226" spans="1:24" ht="12" customHeight="1">
      <c r="A226" s="61">
        <f t="shared" si="9"/>
        <v>212</v>
      </c>
      <c r="B226" s="71"/>
      <c r="C226" s="32"/>
      <c r="D226" s="134"/>
      <c r="E226" s="32"/>
      <c r="F226" s="134"/>
      <c r="G226" s="32"/>
      <c r="H226" s="32"/>
      <c r="I226" s="135"/>
      <c r="J226" s="135"/>
      <c r="K226" s="135"/>
      <c r="L226" s="135"/>
      <c r="M226" s="33"/>
      <c r="N226" s="136"/>
      <c r="O226" s="137"/>
      <c r="P226" s="138"/>
      <c r="Q226" s="132" t="str">
        <f t="shared" si="11"/>
        <v/>
      </c>
      <c r="R226" s="75" t="str">
        <f t="shared" si="10"/>
        <v/>
      </c>
      <c r="S226" s="84"/>
      <c r="T226" s="45"/>
      <c r="U226" s="37"/>
      <c r="V226" s="38" t="str">
        <f>_xlfn.IFNA(IFERROR(VLOOKUP(S226,CourseMaster!$D$2:$I$892,6,FALSE),VLOOKUP(T226,CourseMaster!$D$2:$I$892,6,FALSE)),"")</f>
        <v/>
      </c>
      <c r="W226" s="42"/>
      <c r="X226" s="85"/>
    </row>
    <row r="227" spans="1:24" ht="12" customHeight="1">
      <c r="A227" s="61">
        <f t="shared" si="9"/>
        <v>213</v>
      </c>
      <c r="B227" s="71"/>
      <c r="C227" s="32"/>
      <c r="D227" s="134"/>
      <c r="E227" s="32"/>
      <c r="F227" s="134"/>
      <c r="G227" s="32"/>
      <c r="H227" s="32"/>
      <c r="I227" s="135"/>
      <c r="J227" s="135"/>
      <c r="K227" s="135"/>
      <c r="L227" s="135"/>
      <c r="M227" s="33"/>
      <c r="N227" s="136"/>
      <c r="O227" s="137"/>
      <c r="P227" s="138"/>
      <c r="Q227" s="132" t="str">
        <f t="shared" si="11"/>
        <v/>
      </c>
      <c r="R227" s="75" t="str">
        <f t="shared" si="10"/>
        <v/>
      </c>
      <c r="S227" s="84"/>
      <c r="T227" s="45"/>
      <c r="U227" s="37"/>
      <c r="V227" s="38" t="str">
        <f>_xlfn.IFNA(IFERROR(VLOOKUP(S227,CourseMaster!$D$2:$I$892,6,FALSE),VLOOKUP(T227,CourseMaster!$D$2:$I$892,6,FALSE)),"")</f>
        <v/>
      </c>
      <c r="W227" s="42"/>
      <c r="X227" s="85"/>
    </row>
    <row r="228" spans="1:24" ht="12" customHeight="1">
      <c r="A228" s="61">
        <f t="shared" si="9"/>
        <v>214</v>
      </c>
      <c r="B228" s="71"/>
      <c r="C228" s="32"/>
      <c r="D228" s="134"/>
      <c r="E228" s="32"/>
      <c r="F228" s="134"/>
      <c r="G228" s="32"/>
      <c r="H228" s="32"/>
      <c r="I228" s="135"/>
      <c r="J228" s="135"/>
      <c r="K228" s="135"/>
      <c r="L228" s="135"/>
      <c r="M228" s="33"/>
      <c r="N228" s="136"/>
      <c r="O228" s="137"/>
      <c r="P228" s="138"/>
      <c r="Q228" s="132" t="str">
        <f t="shared" si="11"/>
        <v/>
      </c>
      <c r="R228" s="75" t="str">
        <f t="shared" si="10"/>
        <v/>
      </c>
      <c r="S228" s="84"/>
      <c r="T228" s="45"/>
      <c r="U228" s="37"/>
      <c r="V228" s="38" t="str">
        <f>_xlfn.IFNA(IFERROR(VLOOKUP(S228,CourseMaster!$D$2:$I$892,6,FALSE),VLOOKUP(T228,CourseMaster!$D$2:$I$892,6,FALSE)),"")</f>
        <v/>
      </c>
      <c r="W228" s="42"/>
      <c r="X228" s="85"/>
    </row>
    <row r="229" spans="1:24" ht="12" customHeight="1">
      <c r="A229" s="61">
        <f t="shared" si="9"/>
        <v>215</v>
      </c>
      <c r="B229" s="71"/>
      <c r="C229" s="32"/>
      <c r="D229" s="134"/>
      <c r="E229" s="32"/>
      <c r="F229" s="134"/>
      <c r="G229" s="32"/>
      <c r="H229" s="32"/>
      <c r="I229" s="135"/>
      <c r="J229" s="135"/>
      <c r="K229" s="135"/>
      <c r="L229" s="135"/>
      <c r="M229" s="33"/>
      <c r="N229" s="136"/>
      <c r="O229" s="137"/>
      <c r="P229" s="138"/>
      <c r="Q229" s="132" t="str">
        <f t="shared" si="11"/>
        <v/>
      </c>
      <c r="R229" s="75" t="str">
        <f t="shared" si="10"/>
        <v/>
      </c>
      <c r="S229" s="84"/>
      <c r="T229" s="45"/>
      <c r="U229" s="37"/>
      <c r="V229" s="38" t="str">
        <f>_xlfn.IFNA(IFERROR(VLOOKUP(S229,CourseMaster!$D$2:$I$892,6,FALSE),VLOOKUP(T229,CourseMaster!$D$2:$I$892,6,FALSE)),"")</f>
        <v/>
      </c>
      <c r="W229" s="42"/>
      <c r="X229" s="85"/>
    </row>
    <row r="230" spans="1:24" ht="12" customHeight="1">
      <c r="A230" s="61">
        <f t="shared" si="9"/>
        <v>216</v>
      </c>
      <c r="B230" s="71"/>
      <c r="C230" s="32"/>
      <c r="D230" s="134"/>
      <c r="E230" s="32"/>
      <c r="F230" s="134"/>
      <c r="G230" s="32"/>
      <c r="H230" s="32"/>
      <c r="I230" s="135"/>
      <c r="J230" s="135"/>
      <c r="K230" s="135"/>
      <c r="L230" s="135"/>
      <c r="M230" s="33"/>
      <c r="N230" s="136"/>
      <c r="O230" s="137"/>
      <c r="P230" s="138"/>
      <c r="Q230" s="132" t="str">
        <f t="shared" si="11"/>
        <v/>
      </c>
      <c r="R230" s="75" t="str">
        <f t="shared" si="10"/>
        <v/>
      </c>
      <c r="S230" s="84"/>
      <c r="T230" s="45"/>
      <c r="U230" s="37"/>
      <c r="V230" s="38" t="str">
        <f>_xlfn.IFNA(IFERROR(VLOOKUP(S230,CourseMaster!$D$2:$I$892,6,FALSE),VLOOKUP(T230,CourseMaster!$D$2:$I$892,6,FALSE)),"")</f>
        <v/>
      </c>
      <c r="W230" s="42"/>
      <c r="X230" s="85"/>
    </row>
    <row r="231" spans="1:24" ht="12" customHeight="1">
      <c r="A231" s="61">
        <f t="shared" si="9"/>
        <v>217</v>
      </c>
      <c r="B231" s="71"/>
      <c r="C231" s="32"/>
      <c r="D231" s="134"/>
      <c r="E231" s="32"/>
      <c r="F231" s="134"/>
      <c r="G231" s="32"/>
      <c r="H231" s="32"/>
      <c r="I231" s="135"/>
      <c r="J231" s="135"/>
      <c r="K231" s="135"/>
      <c r="L231" s="135"/>
      <c r="M231" s="33"/>
      <c r="N231" s="136"/>
      <c r="O231" s="137"/>
      <c r="P231" s="138"/>
      <c r="Q231" s="132" t="str">
        <f t="shared" si="11"/>
        <v/>
      </c>
      <c r="R231" s="75" t="str">
        <f t="shared" si="10"/>
        <v/>
      </c>
      <c r="S231" s="84"/>
      <c r="T231" s="45"/>
      <c r="U231" s="37"/>
      <c r="V231" s="38" t="str">
        <f>_xlfn.IFNA(IFERROR(VLOOKUP(S231,CourseMaster!$D$2:$I$892,6,FALSE),VLOOKUP(T231,CourseMaster!$D$2:$I$892,6,FALSE)),"")</f>
        <v/>
      </c>
      <c r="W231" s="42"/>
      <c r="X231" s="85"/>
    </row>
    <row r="232" spans="1:24" ht="12" customHeight="1">
      <c r="A232" s="61">
        <f t="shared" si="9"/>
        <v>218</v>
      </c>
      <c r="B232" s="71"/>
      <c r="C232" s="32"/>
      <c r="D232" s="134"/>
      <c r="E232" s="32"/>
      <c r="F232" s="134"/>
      <c r="G232" s="32"/>
      <c r="H232" s="32"/>
      <c r="I232" s="135"/>
      <c r="J232" s="135"/>
      <c r="K232" s="135"/>
      <c r="L232" s="135"/>
      <c r="M232" s="33"/>
      <c r="N232" s="136"/>
      <c r="O232" s="137"/>
      <c r="P232" s="138"/>
      <c r="Q232" s="132" t="str">
        <f t="shared" si="11"/>
        <v/>
      </c>
      <c r="R232" s="75" t="str">
        <f t="shared" si="10"/>
        <v/>
      </c>
      <c r="S232" s="84"/>
      <c r="T232" s="45"/>
      <c r="U232" s="37"/>
      <c r="V232" s="38" t="str">
        <f>_xlfn.IFNA(IFERROR(VLOOKUP(S232,CourseMaster!$D$2:$I$892,6,FALSE),VLOOKUP(T232,CourseMaster!$D$2:$I$892,6,FALSE)),"")</f>
        <v/>
      </c>
      <c r="W232" s="42"/>
      <c r="X232" s="85"/>
    </row>
    <row r="233" spans="1:24" ht="12" customHeight="1">
      <c r="A233" s="61">
        <f t="shared" si="9"/>
        <v>219</v>
      </c>
      <c r="B233" s="71"/>
      <c r="C233" s="32"/>
      <c r="D233" s="134"/>
      <c r="E233" s="32"/>
      <c r="F233" s="134"/>
      <c r="G233" s="32"/>
      <c r="H233" s="32"/>
      <c r="I233" s="135"/>
      <c r="J233" s="135"/>
      <c r="K233" s="135"/>
      <c r="L233" s="135"/>
      <c r="M233" s="33"/>
      <c r="N233" s="136"/>
      <c r="O233" s="137"/>
      <c r="P233" s="138"/>
      <c r="Q233" s="132" t="str">
        <f t="shared" si="11"/>
        <v/>
      </c>
      <c r="R233" s="75" t="str">
        <f t="shared" si="10"/>
        <v/>
      </c>
      <c r="S233" s="84"/>
      <c r="T233" s="45"/>
      <c r="U233" s="37"/>
      <c r="V233" s="38" t="str">
        <f>_xlfn.IFNA(IFERROR(VLOOKUP(S233,CourseMaster!$D$2:$I$892,6,FALSE),VLOOKUP(T233,CourseMaster!$D$2:$I$892,6,FALSE)),"")</f>
        <v/>
      </c>
      <c r="W233" s="42"/>
      <c r="X233" s="85"/>
    </row>
    <row r="234" spans="1:24" ht="12" customHeight="1">
      <c r="A234" s="61">
        <f t="shared" si="9"/>
        <v>220</v>
      </c>
      <c r="B234" s="71"/>
      <c r="C234" s="32"/>
      <c r="D234" s="134"/>
      <c r="E234" s="32"/>
      <c r="F234" s="134"/>
      <c r="G234" s="32"/>
      <c r="H234" s="32"/>
      <c r="I234" s="135"/>
      <c r="J234" s="135"/>
      <c r="K234" s="135"/>
      <c r="L234" s="135"/>
      <c r="M234" s="33"/>
      <c r="N234" s="136"/>
      <c r="O234" s="137"/>
      <c r="P234" s="138"/>
      <c r="Q234" s="132" t="str">
        <f t="shared" si="11"/>
        <v/>
      </c>
      <c r="R234" s="75" t="str">
        <f t="shared" si="10"/>
        <v/>
      </c>
      <c r="S234" s="84"/>
      <c r="T234" s="45"/>
      <c r="U234" s="37"/>
      <c r="V234" s="38" t="str">
        <f>_xlfn.IFNA(IFERROR(VLOOKUP(S234,CourseMaster!$D$2:$I$892,6,FALSE),VLOOKUP(T234,CourseMaster!$D$2:$I$892,6,FALSE)),"")</f>
        <v/>
      </c>
      <c r="W234" s="42"/>
      <c r="X234" s="85"/>
    </row>
    <row r="235" spans="1:24" ht="12" customHeight="1">
      <c r="A235" s="61">
        <f t="shared" si="9"/>
        <v>221</v>
      </c>
      <c r="B235" s="71"/>
      <c r="C235" s="32"/>
      <c r="D235" s="134"/>
      <c r="E235" s="32"/>
      <c r="F235" s="134"/>
      <c r="G235" s="32"/>
      <c r="H235" s="32"/>
      <c r="I235" s="135"/>
      <c r="J235" s="135"/>
      <c r="K235" s="135"/>
      <c r="L235" s="135"/>
      <c r="M235" s="33"/>
      <c r="N235" s="136"/>
      <c r="O235" s="137"/>
      <c r="P235" s="138"/>
      <c r="Q235" s="132" t="str">
        <f t="shared" si="11"/>
        <v/>
      </c>
      <c r="R235" s="75" t="str">
        <f t="shared" si="10"/>
        <v/>
      </c>
      <c r="S235" s="84"/>
      <c r="T235" s="45"/>
      <c r="U235" s="37"/>
      <c r="V235" s="38" t="str">
        <f>_xlfn.IFNA(IFERROR(VLOOKUP(S235,CourseMaster!$D$2:$I$892,6,FALSE),VLOOKUP(T235,CourseMaster!$D$2:$I$892,6,FALSE)),"")</f>
        <v/>
      </c>
      <c r="W235" s="42"/>
      <c r="X235" s="85"/>
    </row>
    <row r="236" spans="1:24" ht="12" customHeight="1">
      <c r="A236" s="61">
        <f t="shared" si="9"/>
        <v>222</v>
      </c>
      <c r="B236" s="71"/>
      <c r="C236" s="32"/>
      <c r="D236" s="134"/>
      <c r="E236" s="32"/>
      <c r="F236" s="134"/>
      <c r="G236" s="32"/>
      <c r="H236" s="32"/>
      <c r="I236" s="135"/>
      <c r="J236" s="135"/>
      <c r="K236" s="135"/>
      <c r="L236" s="135"/>
      <c r="M236" s="33"/>
      <c r="N236" s="136"/>
      <c r="O236" s="137"/>
      <c r="P236" s="138"/>
      <c r="Q236" s="132" t="str">
        <f t="shared" si="11"/>
        <v/>
      </c>
      <c r="R236" s="75" t="str">
        <f t="shared" si="10"/>
        <v/>
      </c>
      <c r="S236" s="84"/>
      <c r="T236" s="45"/>
      <c r="U236" s="37"/>
      <c r="V236" s="38" t="str">
        <f>_xlfn.IFNA(IFERROR(VLOOKUP(S236,CourseMaster!$D$2:$I$892,6,FALSE),VLOOKUP(T236,CourseMaster!$D$2:$I$892,6,FALSE)),"")</f>
        <v/>
      </c>
      <c r="W236" s="42"/>
      <c r="X236" s="85"/>
    </row>
    <row r="237" spans="1:24" ht="12" customHeight="1">
      <c r="A237" s="61">
        <f t="shared" si="9"/>
        <v>223</v>
      </c>
      <c r="B237" s="71"/>
      <c r="C237" s="32"/>
      <c r="D237" s="134"/>
      <c r="E237" s="32"/>
      <c r="F237" s="134"/>
      <c r="G237" s="32"/>
      <c r="H237" s="32"/>
      <c r="I237" s="135"/>
      <c r="J237" s="135"/>
      <c r="K237" s="135"/>
      <c r="L237" s="135"/>
      <c r="M237" s="33"/>
      <c r="N237" s="136"/>
      <c r="O237" s="137"/>
      <c r="P237" s="138"/>
      <c r="Q237" s="132" t="str">
        <f t="shared" si="11"/>
        <v/>
      </c>
      <c r="R237" s="75" t="str">
        <f t="shared" si="10"/>
        <v/>
      </c>
      <c r="S237" s="84"/>
      <c r="T237" s="45"/>
      <c r="U237" s="140"/>
      <c r="V237" s="38" t="str">
        <f>_xlfn.IFNA(IFERROR(VLOOKUP(S237,CourseMaster!$D$2:$I$892,6,FALSE),VLOOKUP(T237,CourseMaster!$D$2:$I$892,6,FALSE)),"")</f>
        <v/>
      </c>
      <c r="W237" s="42"/>
      <c r="X237" s="85"/>
    </row>
    <row r="238" spans="1:24" ht="12" customHeight="1">
      <c r="A238" s="61">
        <f t="shared" si="9"/>
        <v>224</v>
      </c>
      <c r="B238" s="71"/>
      <c r="C238" s="32"/>
      <c r="D238" s="134"/>
      <c r="E238" s="32"/>
      <c r="F238" s="134"/>
      <c r="G238" s="32"/>
      <c r="H238" s="32"/>
      <c r="I238" s="135"/>
      <c r="J238" s="135"/>
      <c r="K238" s="135"/>
      <c r="L238" s="135"/>
      <c r="M238" s="33"/>
      <c r="N238" s="136"/>
      <c r="O238" s="137"/>
      <c r="P238" s="138"/>
      <c r="Q238" s="132" t="str">
        <f t="shared" si="11"/>
        <v/>
      </c>
      <c r="R238" s="75" t="str">
        <f t="shared" si="10"/>
        <v/>
      </c>
      <c r="S238" s="84"/>
      <c r="T238" s="45"/>
      <c r="U238" s="37"/>
      <c r="V238" s="38" t="str">
        <f>_xlfn.IFNA(IFERROR(VLOOKUP(S238,CourseMaster!$D$2:$I$892,6,FALSE),VLOOKUP(T238,CourseMaster!$D$2:$I$892,6,FALSE)),"")</f>
        <v/>
      </c>
      <c r="W238" s="42"/>
      <c r="X238" s="85"/>
    </row>
    <row r="239" spans="1:24" ht="12" customHeight="1">
      <c r="A239" s="61">
        <f t="shared" si="9"/>
        <v>225</v>
      </c>
      <c r="B239" s="71"/>
      <c r="C239" s="32"/>
      <c r="D239" s="134"/>
      <c r="E239" s="32"/>
      <c r="F239" s="134"/>
      <c r="G239" s="32"/>
      <c r="H239" s="32"/>
      <c r="I239" s="135"/>
      <c r="J239" s="135"/>
      <c r="K239" s="135"/>
      <c r="L239" s="135"/>
      <c r="M239" s="33"/>
      <c r="N239" s="136"/>
      <c r="O239" s="137"/>
      <c r="P239" s="138"/>
      <c r="Q239" s="132" t="str">
        <f t="shared" si="11"/>
        <v/>
      </c>
      <c r="R239" s="75" t="str">
        <f t="shared" si="10"/>
        <v/>
      </c>
      <c r="S239" s="84"/>
      <c r="T239" s="45"/>
      <c r="U239" s="37"/>
      <c r="V239" s="38" t="str">
        <f>_xlfn.IFNA(IFERROR(VLOOKUP(S239,CourseMaster!$D$2:$I$892,6,FALSE),VLOOKUP(T239,CourseMaster!$D$2:$I$892,6,FALSE)),"")</f>
        <v/>
      </c>
      <c r="W239" s="42"/>
      <c r="X239" s="85"/>
    </row>
    <row r="240" spans="1:24" ht="12" customHeight="1">
      <c r="A240" s="61">
        <f t="shared" si="9"/>
        <v>226</v>
      </c>
      <c r="B240" s="71"/>
      <c r="C240" s="32"/>
      <c r="D240" s="134"/>
      <c r="E240" s="32"/>
      <c r="F240" s="134"/>
      <c r="G240" s="32"/>
      <c r="H240" s="32"/>
      <c r="I240" s="135"/>
      <c r="J240" s="135"/>
      <c r="K240" s="135"/>
      <c r="L240" s="135"/>
      <c r="M240" s="33"/>
      <c r="N240" s="136"/>
      <c r="O240" s="137"/>
      <c r="P240" s="138"/>
      <c r="Q240" s="132" t="str">
        <f t="shared" si="11"/>
        <v/>
      </c>
      <c r="R240" s="75" t="str">
        <f t="shared" si="10"/>
        <v/>
      </c>
      <c r="S240" s="84"/>
      <c r="T240" s="45"/>
      <c r="U240" s="37"/>
      <c r="V240" s="38" t="str">
        <f>_xlfn.IFNA(IFERROR(VLOOKUP(S240,CourseMaster!$D$2:$I$892,6,FALSE),VLOOKUP(T240,CourseMaster!$D$2:$I$892,6,FALSE)),"")</f>
        <v/>
      </c>
      <c r="W240" s="42"/>
      <c r="X240" s="85"/>
    </row>
    <row r="241" spans="1:24" ht="12" customHeight="1">
      <c r="A241" s="61">
        <f t="shared" si="9"/>
        <v>227</v>
      </c>
      <c r="B241" s="71"/>
      <c r="C241" s="32"/>
      <c r="D241" s="134"/>
      <c r="E241" s="32"/>
      <c r="F241" s="134"/>
      <c r="G241" s="32"/>
      <c r="H241" s="32"/>
      <c r="I241" s="135"/>
      <c r="J241" s="135"/>
      <c r="K241" s="135"/>
      <c r="L241" s="135"/>
      <c r="M241" s="33"/>
      <c r="N241" s="136"/>
      <c r="O241" s="137"/>
      <c r="P241" s="138"/>
      <c r="Q241" s="132" t="str">
        <f t="shared" si="11"/>
        <v/>
      </c>
      <c r="R241" s="75" t="str">
        <f t="shared" si="10"/>
        <v/>
      </c>
      <c r="S241" s="84"/>
      <c r="T241" s="45"/>
      <c r="U241" s="37"/>
      <c r="V241" s="38" t="str">
        <f>_xlfn.IFNA(IFERROR(VLOOKUP(S241,CourseMaster!$D$2:$I$892,6,FALSE),VLOOKUP(T241,CourseMaster!$D$2:$I$892,6,FALSE)),"")</f>
        <v/>
      </c>
      <c r="W241" s="42"/>
      <c r="X241" s="85"/>
    </row>
    <row r="242" spans="1:24" ht="12" customHeight="1">
      <c r="A242" s="61">
        <f t="shared" si="9"/>
        <v>228</v>
      </c>
      <c r="B242" s="71"/>
      <c r="C242" s="32"/>
      <c r="D242" s="134"/>
      <c r="E242" s="32"/>
      <c r="F242" s="134"/>
      <c r="G242" s="32"/>
      <c r="H242" s="32"/>
      <c r="I242" s="135"/>
      <c r="J242" s="135"/>
      <c r="K242" s="135"/>
      <c r="L242" s="135"/>
      <c r="M242" s="33"/>
      <c r="N242" s="136"/>
      <c r="O242" s="137"/>
      <c r="P242" s="138"/>
      <c r="Q242" s="132" t="str">
        <f t="shared" si="11"/>
        <v/>
      </c>
      <c r="R242" s="75" t="str">
        <f t="shared" si="10"/>
        <v/>
      </c>
      <c r="S242" s="84"/>
      <c r="T242" s="45"/>
      <c r="U242" s="37"/>
      <c r="V242" s="38" t="str">
        <f>_xlfn.IFNA(IFERROR(VLOOKUP(S242,CourseMaster!$D$2:$I$892,6,FALSE),VLOOKUP(T242,CourseMaster!$D$2:$I$892,6,FALSE)),"")</f>
        <v/>
      </c>
      <c r="W242" s="42"/>
      <c r="X242" s="85"/>
    </row>
    <row r="243" spans="1:24" ht="12" customHeight="1">
      <c r="A243" s="61">
        <f t="shared" si="9"/>
        <v>229</v>
      </c>
      <c r="B243" s="71"/>
      <c r="C243" s="32"/>
      <c r="D243" s="134"/>
      <c r="E243" s="32"/>
      <c r="F243" s="134"/>
      <c r="G243" s="32"/>
      <c r="H243" s="32"/>
      <c r="I243" s="135"/>
      <c r="J243" s="135"/>
      <c r="K243" s="135"/>
      <c r="L243" s="135"/>
      <c r="M243" s="33"/>
      <c r="N243" s="136"/>
      <c r="O243" s="137"/>
      <c r="P243" s="138"/>
      <c r="Q243" s="132" t="str">
        <f t="shared" si="11"/>
        <v/>
      </c>
      <c r="R243" s="75" t="str">
        <f t="shared" si="10"/>
        <v/>
      </c>
      <c r="S243" s="84"/>
      <c r="T243" s="45"/>
      <c r="U243" s="37"/>
      <c r="V243" s="38" t="str">
        <f>_xlfn.IFNA(IFERROR(VLOOKUP(S243,CourseMaster!$D$2:$I$892,6,FALSE),VLOOKUP(T243,CourseMaster!$D$2:$I$892,6,FALSE)),"")</f>
        <v/>
      </c>
      <c r="W243" s="42"/>
      <c r="X243" s="85"/>
    </row>
    <row r="244" spans="1:24" ht="12" customHeight="1" thickBot="1">
      <c r="A244" s="62">
        <f t="shared" si="9"/>
        <v>230</v>
      </c>
      <c r="B244" s="72"/>
      <c r="C244" s="73"/>
      <c r="D244" s="143"/>
      <c r="E244" s="73"/>
      <c r="F244" s="143"/>
      <c r="G244" s="73"/>
      <c r="H244" s="73"/>
      <c r="I244" s="144"/>
      <c r="J244" s="144"/>
      <c r="K244" s="144"/>
      <c r="L244" s="144"/>
      <c r="M244" s="74"/>
      <c r="N244" s="145"/>
      <c r="O244" s="146"/>
      <c r="P244" s="147"/>
      <c r="Q244" s="132" t="str">
        <f t="shared" si="11"/>
        <v/>
      </c>
      <c r="R244" s="75" t="str">
        <f t="shared" si="10"/>
        <v/>
      </c>
      <c r="S244" s="87"/>
      <c r="T244" s="88"/>
      <c r="U244" s="89"/>
      <c r="V244" s="90" t="str">
        <f>_xlfn.IFNA(IFERROR(VLOOKUP(S244,CourseMaster!$D$2:$I$892,6,FALSE),VLOOKUP(T244,CourseMaster!$D$2:$I$892,6,FALSE)),"")</f>
        <v/>
      </c>
      <c r="W244" s="91"/>
      <c r="X244" s="92"/>
    </row>
  </sheetData>
  <sheetProtection algorithmName="SHA-512" hashValue="AlV2wb1QYG7Bt6xaNrNJjDvDHT3AseWQ2FfxFCiDd/VhFfPsiYfQHIq+cok8Zxe7FEwGwOUq/WJ/Bl6NbDXdqg==" saltValue="eq/RolyxADBqVFfyvHoDnw==" spinCount="100000" sheet="1" formatColumns="0" formatRows="0" autoFilter="0"/>
  <protectedRanges>
    <protectedRange sqref="C2:F10 H3:K4 H7 H10 N3:R3 L7:S8 L10:S11 B15:P15 S15:X244 B17:P244 B16:N16 P16" name="範囲1"/>
    <protectedRange sqref="O16" name="範囲1_1"/>
  </protectedRanges>
  <sortState xmlns:xlrd2="http://schemas.microsoft.com/office/spreadsheetml/2017/richdata2" ref="A3:Y60">
    <sortCondition ref="B3:B60"/>
  </sortState>
  <mergeCells count="24">
    <mergeCell ref="S13:T13"/>
    <mergeCell ref="H4:K4"/>
    <mergeCell ref="C11:F11"/>
    <mergeCell ref="H10:K10"/>
    <mergeCell ref="N3:P3"/>
    <mergeCell ref="C4:F4"/>
    <mergeCell ref="C5:F5"/>
    <mergeCell ref="C6:F6"/>
    <mergeCell ref="C7:F7"/>
    <mergeCell ref="H3:K3"/>
    <mergeCell ref="H7:K7"/>
    <mergeCell ref="L11:M11"/>
    <mergeCell ref="N8:Q8"/>
    <mergeCell ref="N7:S7"/>
    <mergeCell ref="N10:S10"/>
    <mergeCell ref="N11:Q11"/>
    <mergeCell ref="C2:F2"/>
    <mergeCell ref="C3:F3"/>
    <mergeCell ref="L7:M7"/>
    <mergeCell ref="L8:M8"/>
    <mergeCell ref="L10:M10"/>
    <mergeCell ref="C8:F8"/>
    <mergeCell ref="C9:F9"/>
    <mergeCell ref="C10:F10"/>
  </mergeCells>
  <phoneticPr fontId="17"/>
  <conditionalFormatting sqref="B17:B92">
    <cfRule type="expression" dxfId="27" priority="22">
      <formula>$B17=DATE(YEAR(TODAY()),12,31)</formula>
    </cfRule>
  </conditionalFormatting>
  <conditionalFormatting sqref="B15:C1048576">
    <cfRule type="expression" dxfId="26" priority="37">
      <formula>$B15=DATE(YEAR(TODAY()),12,31)</formula>
    </cfRule>
  </conditionalFormatting>
  <conditionalFormatting sqref="C16:C18 C36:C38 C40:C42 C44:C46 C48:C50 C52:C54 C56:C58 C60:C62 C64:C66 C68:C70 C72:C74 C76:C78 C85:C87">
    <cfRule type="expression" dxfId="25" priority="25">
      <formula>$B16=DATE(YEAR(TODAY()),12,31)</formula>
    </cfRule>
  </conditionalFormatting>
  <conditionalFormatting sqref="C20:C22">
    <cfRule type="expression" dxfId="24" priority="19">
      <formula>$B20=DATE(YEAR(TODAY()),12,31)</formula>
    </cfRule>
  </conditionalFormatting>
  <conditionalFormatting sqref="C24:C25">
    <cfRule type="expression" dxfId="23" priority="20">
      <formula>$B24=DATE(YEAR(TODAY()),12,31)</formula>
    </cfRule>
  </conditionalFormatting>
  <conditionalFormatting sqref="C28:C34">
    <cfRule type="expression" dxfId="22" priority="15">
      <formula>$B28=DATE(YEAR(TODAY()),12,31)</formula>
    </cfRule>
  </conditionalFormatting>
  <conditionalFormatting sqref="C80:C83">
    <cfRule type="expression" dxfId="21" priority="23">
      <formula>$B80=DATE(YEAR(TODAY()),12,31)</formula>
    </cfRule>
  </conditionalFormatting>
  <conditionalFormatting sqref="C89:C92">
    <cfRule type="expression" dxfId="20" priority="136">
      <formula>$B89=DATE(YEAR(TODAY()),12,31)</formula>
    </cfRule>
  </conditionalFormatting>
  <conditionalFormatting sqref="D16:E244">
    <cfRule type="expression" dxfId="19" priority="30">
      <formula>$B16=DATE(YEAR(TODAY()),12,31)</formula>
    </cfRule>
  </conditionalFormatting>
  <conditionalFormatting sqref="E15:E244">
    <cfRule type="expression" dxfId="18" priority="14">
      <formula>$B15=DATE(YEAR(TODAY()),12,31)</formula>
    </cfRule>
  </conditionalFormatting>
  <conditionalFormatting sqref="F16:H244">
    <cfRule type="expression" dxfId="17" priority="11">
      <formula>$B16=DATE(YEAR(TODAY()),12,31)</formula>
    </cfRule>
  </conditionalFormatting>
  <conditionalFormatting sqref="G15:H244">
    <cfRule type="expression" dxfId="16" priority="10">
      <formula>$B15=DATE(YEAR(TODAY()),12,31)</formula>
    </cfRule>
  </conditionalFormatting>
  <conditionalFormatting sqref="H8">
    <cfRule type="expression" dxfId="15" priority="5">
      <formula>$H$7="個別送付（手数料330円/人）"</formula>
    </cfRule>
  </conditionalFormatting>
  <conditionalFormatting sqref="L7:S8">
    <cfRule type="expression" dxfId="14" priority="7">
      <formula>$H$7&lt;&gt;"その他：右記に記載"</formula>
    </cfRule>
  </conditionalFormatting>
  <conditionalFormatting sqref="L10:S11">
    <cfRule type="expression" dxfId="13" priority="6">
      <formula>$H$10&lt;&gt;"その他：右記に記載"</formula>
    </cfRule>
  </conditionalFormatting>
  <conditionalFormatting sqref="S15:S244">
    <cfRule type="expression" dxfId="10" priority="2">
      <formula>IF(ISBLANK(S15),NOT(ISBLANK(T15)),FALSE)</formula>
    </cfRule>
  </conditionalFormatting>
  <conditionalFormatting sqref="T15:T244">
    <cfRule type="expression" dxfId="9" priority="1">
      <formula>IF(ISBLANK(T15),NOT(ISBLANK(S15)),FALSE)</formula>
    </cfRule>
  </conditionalFormatting>
  <dataValidations count="6">
    <dataValidation type="date" allowBlank="1" showInputMessage="1" showErrorMessage="1" error="日付形式 2012/XX/XX で入力してください。対象範囲 2012/4/1～2013/3/1" sqref="B245:B1048576" xr:uid="{00000000-0002-0000-0200-000006000000}">
      <formula1>41730</formula1>
      <formula2>43555</formula2>
    </dataValidation>
    <dataValidation allowBlank="1" showInputMessage="1" showErrorMessage="1" error="日付形式 2012/XX/XX で入力してください。対象範囲 2012/4/1～2013/3/1" sqref="B15:B244" xr:uid="{C23F24E4-1293-4206-8435-5B34DE4B7F81}"/>
    <dataValidation imeMode="halfKatakana" allowBlank="1" showInputMessage="1" showErrorMessage="1" sqref="I15:J244" xr:uid="{85491368-85D9-4AE8-B1C1-2936E71DAFCD}"/>
    <dataValidation type="date" allowBlank="1" showInputMessage="1" showErrorMessage="1" sqref="O15:O244" xr:uid="{AD9422D1-E26C-4CD0-A782-20F56D0D6843}">
      <formula1>1</formula1>
      <formula2>43831</formula2>
    </dataValidation>
    <dataValidation type="list" allowBlank="1" showInputMessage="1" showErrorMessage="1" sqref="S15:S244" xr:uid="{0E5AAD7C-CDD7-4834-ABA3-738050CA3EE5}">
      <formula1>INDIRECT($Q$3)</formula1>
    </dataValidation>
    <dataValidation type="list" allowBlank="1" showInputMessage="1" showErrorMessage="1" sqref="T15:T244" xr:uid="{1C68CEBA-0C2E-48D1-BA14-74095CD4234B}">
      <formula1>INDIRECT("自費")</formula1>
    </dataValidation>
  </dataValidations>
  <pageMargins left="0.74803149606299213" right="0.74803149606299213" top="0.98425196850393704" bottom="0.98425196850393704" header="0.51181102362204722" footer="0.51181102362204722"/>
  <pageSetup paperSize="8" scale="54" orientation="landscape" r:id="rId1"/>
  <headerFooter alignWithMargins="0"/>
  <rowBreaks count="1" manualBreakCount="1">
    <brk id="53" max="2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8" id="{29073367-AB86-4488-BAE9-C84E10F70738}">
            <xm:f>$N$3=マスタ!$A$2</xm:f>
            <x14:dxf>
              <font>
                <color theme="1"/>
              </font>
            </x14:dxf>
          </x14:cfRule>
          <xm:sqref>R2</xm:sqref>
        </x14:conditionalFormatting>
        <x14:conditionalFormatting xmlns:xm="http://schemas.microsoft.com/office/excel/2006/main">
          <x14:cfRule type="expression" priority="9" id="{E9F3009F-B2EC-4371-9D6F-B10A454FBB99}">
            <xm:f>$N$3=マスタ!$A$2</xm:f>
            <x14:dxf>
              <fill>
                <patternFill>
                  <bgColor theme="5" tint="0.39994506668294322"/>
                </patternFill>
              </fill>
            </x14:dxf>
          </x14:cfRule>
          <xm:sqref>R3</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7000000}">
          <x14:formula1>
            <xm:f>マスタ!$D$2:$D$5</xm:f>
          </x14:formula1>
          <xm:sqref>H3:K3</xm:sqref>
        </x14:dataValidation>
        <x14:dataValidation type="list" allowBlank="1" showInputMessage="1" showErrorMessage="1" xr:uid="{ADD48324-8170-40FC-AD2E-89C691A6D687}">
          <x14:formula1>
            <xm:f>マスタ!$F$2:$F$11</xm:f>
          </x14:formula1>
          <xm:sqref>C15:C244 G15:G244 E15:E244</xm:sqref>
        </x14:dataValidation>
        <x14:dataValidation type="list" allowBlank="1" showInputMessage="1" showErrorMessage="1" xr:uid="{D243F5BF-D9D7-4C3B-9608-A35CFCA4A3E7}">
          <x14:formula1>
            <xm:f>協会けんぽ!$A$1:$A$47</xm:f>
          </x14:formula1>
          <xm:sqref>R3</xm:sqref>
        </x14:dataValidation>
        <x14:dataValidation type="list" allowBlank="1" showInputMessage="1" showErrorMessage="1" xr:uid="{00000000-0002-0000-0200-000008000000}">
          <x14:formula1>
            <xm:f>マスタ!$E$2:$E$3</xm:f>
          </x14:formula1>
          <xm:sqref>H10:K10</xm:sqref>
        </x14:dataValidation>
        <x14:dataValidation type="list" allowBlank="1" showInputMessage="1" showErrorMessage="1" xr:uid="{E0900430-EE8F-427F-AF4E-D78767D5704D}">
          <x14:formula1>
            <xm:f>マスタ!$E$2:$E$4</xm:f>
          </x14:formula1>
          <xm:sqref>H7:K7</xm:sqref>
        </x14:dataValidation>
        <x14:dataValidation type="list" allowBlank="1" showInputMessage="1" showErrorMessage="1" xr:uid="{00000000-0002-0000-0200-000004000000}">
          <x14:formula1>
            <xm:f>マスタ!$H$2:$H$3</xm:f>
          </x14:formula1>
          <xm:sqref>N15:N1048576</xm:sqref>
        </x14:dataValidation>
        <x14:dataValidation type="list" allowBlank="1" showInputMessage="1" showErrorMessage="1" xr:uid="{028418FE-11A2-452F-88E9-63D0896650F6}">
          <x14:formula1>
            <xm:f>マスタ!$A$2:$A$21</xm:f>
          </x14:formula1>
          <xm:sqref>N3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4AC0-6EB7-43AD-A17E-5993F70EDE45}">
  <dimension ref="A1:C47"/>
  <sheetViews>
    <sheetView workbookViewId="0"/>
  </sheetViews>
  <sheetFormatPr defaultRowHeight="13.5"/>
  <cols>
    <col min="1" max="16384" width="9" style="43"/>
  </cols>
  <sheetData>
    <row r="1" spans="1:3">
      <c r="A1" s="43" t="s">
        <v>470</v>
      </c>
      <c r="B1" s="43">
        <v>1</v>
      </c>
      <c r="C1" s="151" t="s">
        <v>1158</v>
      </c>
    </row>
    <row r="2" spans="1:3">
      <c r="A2" s="43" t="s">
        <v>471</v>
      </c>
      <c r="B2" s="43">
        <v>2</v>
      </c>
      <c r="C2" s="151" t="s">
        <v>1159</v>
      </c>
    </row>
    <row r="3" spans="1:3">
      <c r="A3" s="43" t="s">
        <v>472</v>
      </c>
      <c r="B3" s="43">
        <v>3</v>
      </c>
      <c r="C3" s="151" t="s">
        <v>1160</v>
      </c>
    </row>
    <row r="4" spans="1:3">
      <c r="A4" s="43" t="s">
        <v>473</v>
      </c>
      <c r="B4" s="43">
        <v>4</v>
      </c>
      <c r="C4" s="151" t="s">
        <v>1161</v>
      </c>
    </row>
    <row r="5" spans="1:3">
      <c r="A5" s="43" t="s">
        <v>474</v>
      </c>
      <c r="B5" s="43">
        <v>5</v>
      </c>
      <c r="C5" s="151" t="s">
        <v>1162</v>
      </c>
    </row>
    <row r="6" spans="1:3">
      <c r="A6" s="43" t="s">
        <v>475</v>
      </c>
      <c r="B6" s="43">
        <v>6</v>
      </c>
      <c r="C6" s="151" t="s">
        <v>1163</v>
      </c>
    </row>
    <row r="7" spans="1:3">
      <c r="A7" s="43" t="s">
        <v>476</v>
      </c>
      <c r="B7" s="43">
        <v>7</v>
      </c>
      <c r="C7" s="151" t="s">
        <v>1164</v>
      </c>
    </row>
    <row r="8" spans="1:3">
      <c r="A8" s="43" t="s">
        <v>477</v>
      </c>
      <c r="B8" s="43">
        <v>8</v>
      </c>
      <c r="C8" s="151" t="s">
        <v>1165</v>
      </c>
    </row>
    <row r="9" spans="1:3">
      <c r="A9" s="43" t="s">
        <v>478</v>
      </c>
      <c r="B9" s="43">
        <v>9</v>
      </c>
      <c r="C9" s="151" t="s">
        <v>1166</v>
      </c>
    </row>
    <row r="10" spans="1:3">
      <c r="A10" s="43" t="s">
        <v>479</v>
      </c>
      <c r="B10" s="43">
        <v>10</v>
      </c>
      <c r="C10" s="151" t="s">
        <v>1167</v>
      </c>
    </row>
    <row r="11" spans="1:3">
      <c r="A11" s="43" t="s">
        <v>480</v>
      </c>
      <c r="B11" s="43">
        <v>11</v>
      </c>
      <c r="C11" s="151" t="s">
        <v>1168</v>
      </c>
    </row>
    <row r="12" spans="1:3">
      <c r="A12" s="43" t="s">
        <v>481</v>
      </c>
      <c r="B12" s="43">
        <v>12</v>
      </c>
      <c r="C12" s="151" t="s">
        <v>1169</v>
      </c>
    </row>
    <row r="13" spans="1:3">
      <c r="A13" s="43" t="s">
        <v>482</v>
      </c>
      <c r="B13" s="43">
        <v>13</v>
      </c>
      <c r="C13" s="151" t="s">
        <v>1170</v>
      </c>
    </row>
    <row r="14" spans="1:3">
      <c r="A14" s="43" t="s">
        <v>483</v>
      </c>
      <c r="B14" s="43">
        <v>14</v>
      </c>
      <c r="C14" s="151" t="s">
        <v>1171</v>
      </c>
    </row>
    <row r="15" spans="1:3">
      <c r="A15" s="43" t="s">
        <v>484</v>
      </c>
      <c r="B15" s="43">
        <v>15</v>
      </c>
      <c r="C15" s="151" t="s">
        <v>1172</v>
      </c>
    </row>
    <row r="16" spans="1:3">
      <c r="A16" s="43" t="s">
        <v>485</v>
      </c>
      <c r="B16" s="43">
        <v>16</v>
      </c>
      <c r="C16" s="151" t="s">
        <v>1173</v>
      </c>
    </row>
    <row r="17" spans="1:3">
      <c r="A17" s="43" t="s">
        <v>486</v>
      </c>
      <c r="B17" s="43">
        <v>17</v>
      </c>
      <c r="C17" s="151" t="s">
        <v>1174</v>
      </c>
    </row>
    <row r="18" spans="1:3">
      <c r="A18" s="43" t="s">
        <v>487</v>
      </c>
      <c r="B18" s="43">
        <v>18</v>
      </c>
      <c r="C18" s="151" t="s">
        <v>1175</v>
      </c>
    </row>
    <row r="19" spans="1:3">
      <c r="A19" s="43" t="s">
        <v>488</v>
      </c>
      <c r="B19" s="43">
        <v>19</v>
      </c>
      <c r="C19" s="151" t="s">
        <v>1176</v>
      </c>
    </row>
    <row r="20" spans="1:3">
      <c r="A20" s="43" t="s">
        <v>489</v>
      </c>
      <c r="B20" s="43">
        <v>20</v>
      </c>
      <c r="C20" s="151" t="s">
        <v>1177</v>
      </c>
    </row>
    <row r="21" spans="1:3">
      <c r="A21" s="43" t="s">
        <v>490</v>
      </c>
      <c r="B21" s="43">
        <v>21</v>
      </c>
      <c r="C21" s="151" t="s">
        <v>1178</v>
      </c>
    </row>
    <row r="22" spans="1:3">
      <c r="A22" s="43" t="s">
        <v>491</v>
      </c>
      <c r="B22" s="43">
        <v>22</v>
      </c>
      <c r="C22" s="151" t="s">
        <v>1179</v>
      </c>
    </row>
    <row r="23" spans="1:3">
      <c r="A23" s="43" t="s">
        <v>492</v>
      </c>
      <c r="B23" s="43">
        <v>23</v>
      </c>
      <c r="C23" s="151" t="s">
        <v>1180</v>
      </c>
    </row>
    <row r="24" spans="1:3">
      <c r="A24" s="43" t="s">
        <v>493</v>
      </c>
      <c r="B24" s="43">
        <v>24</v>
      </c>
      <c r="C24" s="151" t="s">
        <v>1181</v>
      </c>
    </row>
    <row r="25" spans="1:3">
      <c r="A25" s="43" t="s">
        <v>494</v>
      </c>
      <c r="B25" s="43">
        <v>25</v>
      </c>
      <c r="C25" s="151" t="s">
        <v>1182</v>
      </c>
    </row>
    <row r="26" spans="1:3">
      <c r="A26" s="43" t="s">
        <v>495</v>
      </c>
      <c r="B26" s="43">
        <v>26</v>
      </c>
      <c r="C26" s="151" t="s">
        <v>1183</v>
      </c>
    </row>
    <row r="27" spans="1:3">
      <c r="A27" s="43" t="s">
        <v>496</v>
      </c>
      <c r="B27" s="43">
        <v>27</v>
      </c>
      <c r="C27" s="151" t="s">
        <v>1184</v>
      </c>
    </row>
    <row r="28" spans="1:3">
      <c r="A28" s="43" t="s">
        <v>497</v>
      </c>
      <c r="B28" s="43">
        <v>28</v>
      </c>
      <c r="C28" s="151" t="s">
        <v>1185</v>
      </c>
    </row>
    <row r="29" spans="1:3">
      <c r="A29" s="43" t="s">
        <v>498</v>
      </c>
      <c r="B29" s="43">
        <v>29</v>
      </c>
      <c r="C29" s="151" t="s">
        <v>1188</v>
      </c>
    </row>
    <row r="30" spans="1:3">
      <c r="A30" s="43" t="s">
        <v>499</v>
      </c>
      <c r="B30" s="43">
        <v>30</v>
      </c>
      <c r="C30" s="151" t="s">
        <v>1186</v>
      </c>
    </row>
    <row r="31" spans="1:3">
      <c r="A31" s="43" t="s">
        <v>500</v>
      </c>
      <c r="B31" s="43">
        <v>31</v>
      </c>
      <c r="C31" s="151" t="s">
        <v>1187</v>
      </c>
    </row>
    <row r="32" spans="1:3">
      <c r="A32" s="43" t="s">
        <v>501</v>
      </c>
      <c r="B32" s="43">
        <v>32</v>
      </c>
      <c r="C32" s="151" t="s">
        <v>1189</v>
      </c>
    </row>
    <row r="33" spans="1:3">
      <c r="A33" s="43" t="s">
        <v>502</v>
      </c>
      <c r="B33" s="43">
        <v>33</v>
      </c>
      <c r="C33" s="151" t="s">
        <v>1190</v>
      </c>
    </row>
    <row r="34" spans="1:3">
      <c r="A34" s="43" t="s">
        <v>503</v>
      </c>
      <c r="B34" s="43">
        <v>34</v>
      </c>
      <c r="C34" s="151" t="s">
        <v>1191</v>
      </c>
    </row>
    <row r="35" spans="1:3">
      <c r="A35" s="43" t="s">
        <v>504</v>
      </c>
      <c r="B35" s="43">
        <v>35</v>
      </c>
      <c r="C35" s="151" t="s">
        <v>1192</v>
      </c>
    </row>
    <row r="36" spans="1:3">
      <c r="A36" s="43" t="s">
        <v>505</v>
      </c>
      <c r="B36" s="43">
        <v>36</v>
      </c>
      <c r="C36" s="151" t="s">
        <v>1193</v>
      </c>
    </row>
    <row r="37" spans="1:3">
      <c r="A37" s="43" t="s">
        <v>506</v>
      </c>
      <c r="B37" s="43">
        <v>37</v>
      </c>
      <c r="C37" s="151" t="s">
        <v>1194</v>
      </c>
    </row>
    <row r="38" spans="1:3">
      <c r="A38" s="43" t="s">
        <v>507</v>
      </c>
      <c r="B38" s="43">
        <v>38</v>
      </c>
      <c r="C38" s="151" t="s">
        <v>1195</v>
      </c>
    </row>
    <row r="39" spans="1:3">
      <c r="A39" s="43" t="s">
        <v>508</v>
      </c>
      <c r="B39" s="43">
        <v>39</v>
      </c>
      <c r="C39" s="151" t="s">
        <v>1197</v>
      </c>
    </row>
    <row r="40" spans="1:3">
      <c r="A40" s="43" t="s">
        <v>509</v>
      </c>
      <c r="B40" s="43">
        <v>40</v>
      </c>
      <c r="C40" s="151" t="s">
        <v>1196</v>
      </c>
    </row>
    <row r="41" spans="1:3">
      <c r="A41" s="43" t="s">
        <v>510</v>
      </c>
      <c r="B41" s="43">
        <v>41</v>
      </c>
      <c r="C41" s="151" t="s">
        <v>1198</v>
      </c>
    </row>
    <row r="42" spans="1:3">
      <c r="A42" s="43" t="s">
        <v>511</v>
      </c>
      <c r="B42" s="43">
        <v>42</v>
      </c>
      <c r="C42" s="151" t="s">
        <v>1199</v>
      </c>
    </row>
    <row r="43" spans="1:3">
      <c r="A43" s="43" t="s">
        <v>512</v>
      </c>
      <c r="B43" s="43">
        <v>43</v>
      </c>
      <c r="C43" s="151" t="s">
        <v>1200</v>
      </c>
    </row>
    <row r="44" spans="1:3">
      <c r="A44" s="43" t="s">
        <v>513</v>
      </c>
      <c r="B44" s="43">
        <v>44</v>
      </c>
      <c r="C44" s="151" t="s">
        <v>1201</v>
      </c>
    </row>
    <row r="45" spans="1:3">
      <c r="A45" s="43" t="s">
        <v>514</v>
      </c>
      <c r="B45" s="43">
        <v>45</v>
      </c>
      <c r="C45" s="151" t="s">
        <v>1202</v>
      </c>
    </row>
    <row r="46" spans="1:3">
      <c r="A46" s="43" t="s">
        <v>515</v>
      </c>
      <c r="B46" s="43">
        <v>46</v>
      </c>
      <c r="C46" s="151" t="s">
        <v>1203</v>
      </c>
    </row>
    <row r="47" spans="1:3">
      <c r="A47" s="43" t="s">
        <v>516</v>
      </c>
      <c r="B47" s="43">
        <v>47</v>
      </c>
      <c r="C47" s="151" t="s">
        <v>1204</v>
      </c>
    </row>
  </sheetData>
  <phoneticPr fontId="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E9C17-9186-4C36-858E-291248BF25B1}">
  <sheetPr>
    <tabColor theme="0"/>
  </sheetPr>
  <dimension ref="A1:I21"/>
  <sheetViews>
    <sheetView workbookViewId="0"/>
  </sheetViews>
  <sheetFormatPr defaultRowHeight="13.5"/>
  <cols>
    <col min="1" max="1" width="55.625" customWidth="1"/>
    <col min="2" max="3" width="12" customWidth="1"/>
    <col min="4" max="4" width="42.375" customWidth="1"/>
    <col min="5" max="5" width="28" bestFit="1" customWidth="1"/>
  </cols>
  <sheetData>
    <row r="1" spans="1:9">
      <c r="A1" t="s">
        <v>440</v>
      </c>
      <c r="B1" t="s">
        <v>469</v>
      </c>
      <c r="D1" t="s">
        <v>441</v>
      </c>
      <c r="E1" t="s">
        <v>442</v>
      </c>
    </row>
    <row r="2" spans="1:9">
      <c r="A2" t="s">
        <v>517</v>
      </c>
      <c r="B2" t="str">
        <f>IFERROR(VLOOKUP('2026年度健診申込書'!R3,協会けんぽ!A1:C47,3,FALSE),"")</f>
        <v/>
      </c>
      <c r="D2" s="10" t="s">
        <v>1047</v>
      </c>
      <c r="E2" s="10" t="s">
        <v>11</v>
      </c>
      <c r="F2" s="11">
        <v>0.33333333333333331</v>
      </c>
      <c r="G2">
        <v>11</v>
      </c>
      <c r="H2" t="s">
        <v>5</v>
      </c>
      <c r="I2">
        <v>1</v>
      </c>
    </row>
    <row r="3" spans="1:9">
      <c r="A3" t="s">
        <v>453</v>
      </c>
      <c r="B3">
        <v>133272</v>
      </c>
      <c r="D3" s="10" t="s">
        <v>17</v>
      </c>
      <c r="E3" s="10" t="s">
        <v>446</v>
      </c>
      <c r="F3" s="11">
        <v>0.35416666666666669</v>
      </c>
      <c r="G3">
        <v>12</v>
      </c>
      <c r="H3" t="s">
        <v>4</v>
      </c>
      <c r="I3">
        <v>2</v>
      </c>
    </row>
    <row r="4" spans="1:9">
      <c r="A4" t="s">
        <v>468</v>
      </c>
      <c r="B4">
        <v>6272157</v>
      </c>
      <c r="D4" s="10" t="s">
        <v>443</v>
      </c>
      <c r="E4" s="10" t="s">
        <v>1049</v>
      </c>
      <c r="F4" s="11">
        <v>0.375</v>
      </c>
      <c r="G4">
        <v>13</v>
      </c>
    </row>
    <row r="5" spans="1:9">
      <c r="A5" t="s">
        <v>467</v>
      </c>
      <c r="B5">
        <v>6137418</v>
      </c>
      <c r="D5" s="10" t="s">
        <v>1057</v>
      </c>
      <c r="E5" s="10"/>
      <c r="F5" s="11">
        <v>0.39583333333333331</v>
      </c>
      <c r="G5">
        <v>14</v>
      </c>
    </row>
    <row r="6" spans="1:9">
      <c r="A6" t="s">
        <v>457</v>
      </c>
      <c r="B6">
        <v>6272520</v>
      </c>
      <c r="E6" s="10"/>
      <c r="F6" s="11">
        <v>0.41666666666666669</v>
      </c>
      <c r="G6">
        <v>15</v>
      </c>
    </row>
    <row r="7" spans="1:9">
      <c r="A7" t="s">
        <v>456</v>
      </c>
      <c r="B7">
        <v>6141659</v>
      </c>
      <c r="F7" s="11">
        <v>0.4375</v>
      </c>
      <c r="G7">
        <v>16</v>
      </c>
    </row>
    <row r="8" spans="1:9">
      <c r="A8" t="s">
        <v>1055</v>
      </c>
      <c r="B8">
        <v>6232144</v>
      </c>
      <c r="F8" s="11">
        <v>0.45833333333333331</v>
      </c>
      <c r="G8">
        <v>17</v>
      </c>
    </row>
    <row r="9" spans="1:9">
      <c r="A9" t="s">
        <v>463</v>
      </c>
      <c r="B9">
        <v>6136378</v>
      </c>
      <c r="F9" s="11">
        <v>0.58333333333333337</v>
      </c>
      <c r="G9">
        <v>23</v>
      </c>
    </row>
    <row r="10" spans="1:9">
      <c r="A10" t="s">
        <v>466</v>
      </c>
      <c r="B10">
        <v>6272454</v>
      </c>
      <c r="F10" s="11">
        <v>0.60416666666666663</v>
      </c>
      <c r="G10">
        <v>24</v>
      </c>
    </row>
    <row r="11" spans="1:9">
      <c r="A11" t="s">
        <v>464</v>
      </c>
      <c r="B11">
        <v>6138077</v>
      </c>
      <c r="F11" s="11">
        <v>0.625</v>
      </c>
      <c r="G11">
        <v>25</v>
      </c>
    </row>
    <row r="12" spans="1:9">
      <c r="A12" t="s">
        <v>455</v>
      </c>
      <c r="B12">
        <v>6135750</v>
      </c>
      <c r="F12" s="11"/>
    </row>
    <row r="13" spans="1:9">
      <c r="A13" t="s">
        <v>465</v>
      </c>
      <c r="B13">
        <v>133256</v>
      </c>
    </row>
    <row r="14" spans="1:9">
      <c r="A14" t="s">
        <v>462</v>
      </c>
      <c r="B14">
        <v>6273239</v>
      </c>
    </row>
    <row r="15" spans="1:9">
      <c r="A15" t="s">
        <v>454</v>
      </c>
      <c r="B15">
        <v>133066</v>
      </c>
    </row>
    <row r="16" spans="1:9">
      <c r="A16" t="s">
        <v>451</v>
      </c>
      <c r="B16">
        <v>113068</v>
      </c>
    </row>
    <row r="17" spans="1:2">
      <c r="A17" t="s">
        <v>452</v>
      </c>
      <c r="B17">
        <v>133165</v>
      </c>
    </row>
    <row r="18" spans="1:2">
      <c r="A18" t="s">
        <v>460</v>
      </c>
      <c r="B18">
        <v>6273726</v>
      </c>
    </row>
    <row r="19" spans="1:2">
      <c r="A19" t="s">
        <v>458</v>
      </c>
      <c r="B19">
        <v>143065</v>
      </c>
    </row>
    <row r="20" spans="1:2">
      <c r="A20" t="s">
        <v>459</v>
      </c>
      <c r="B20">
        <v>6132500</v>
      </c>
    </row>
    <row r="21" spans="1:2">
      <c r="A21" t="s">
        <v>461</v>
      </c>
      <c r="B21">
        <v>6137129</v>
      </c>
    </row>
  </sheetData>
  <phoneticPr fontId="13"/>
  <conditionalFormatting sqref="B23:B1048576 B1:B21">
    <cfRule type="duplicateValues" dxfId="8" priority="2"/>
  </conditionalFormatting>
  <conditionalFormatting sqref="H2:I3">
    <cfRule type="iconSet" priority="1">
      <iconSet iconSet="3Arrows">
        <cfvo type="percent" val="0"/>
        <cfvo type="percent" val="33"/>
        <cfvo type="percent" val="67"/>
      </iconSet>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957A-3491-4D22-AAAF-E89DE06CAE2E}">
  <dimension ref="A1:I892"/>
  <sheetViews>
    <sheetView topLeftCell="C22" workbookViewId="0">
      <selection activeCell="D43" sqref="D43"/>
    </sheetView>
  </sheetViews>
  <sheetFormatPr defaultRowHeight="13.5"/>
  <cols>
    <col min="1" max="2" width="9" style="43"/>
    <col min="3" max="3" width="33.625" style="43" customWidth="1"/>
    <col min="4" max="4" width="32.75" customWidth="1"/>
    <col min="5" max="5" width="33" style="43" customWidth="1"/>
    <col min="6" max="6" width="16.25" style="43" customWidth="1"/>
    <col min="7" max="7" width="20.125" style="43" customWidth="1"/>
    <col min="8" max="16384" width="9" style="43"/>
  </cols>
  <sheetData>
    <row r="1" spans="1:9" ht="14.25" thickBot="1">
      <c r="A1" s="43" t="s">
        <v>522</v>
      </c>
      <c r="B1" s="43" t="s">
        <v>523</v>
      </c>
      <c r="C1" t="s">
        <v>440</v>
      </c>
      <c r="D1" s="43" t="s">
        <v>1030</v>
      </c>
      <c r="E1" s="43" t="s">
        <v>1031</v>
      </c>
      <c r="F1" s="95" t="s">
        <v>1063</v>
      </c>
      <c r="G1" s="43" t="s">
        <v>26</v>
      </c>
      <c r="H1" s="43" t="s">
        <v>524</v>
      </c>
      <c r="I1" s="43" t="s">
        <v>1043</v>
      </c>
    </row>
    <row r="2" spans="1:9">
      <c r="A2" s="43">
        <v>0</v>
      </c>
      <c r="B2" s="43">
        <v>0</v>
      </c>
      <c r="C2" s="96" t="s">
        <v>1042</v>
      </c>
      <c r="D2" s="97" t="s">
        <v>18</v>
      </c>
      <c r="E2" s="43" t="s">
        <v>566</v>
      </c>
      <c r="F2" s="43" t="str">
        <f t="shared" ref="F2:F145" si="0">C2&amp;D2</f>
        <v>自費法令健診</v>
      </c>
      <c r="G2" s="43">
        <v>9580</v>
      </c>
      <c r="I2" s="43">
        <v>9570</v>
      </c>
    </row>
    <row r="3" spans="1:9">
      <c r="A3" s="43">
        <v>0</v>
      </c>
      <c r="B3" s="43">
        <v>0</v>
      </c>
      <c r="C3" s="98" t="s">
        <v>1042</v>
      </c>
      <c r="D3" s="99" t="s">
        <v>1157</v>
      </c>
      <c r="E3" s="43" t="s">
        <v>573</v>
      </c>
      <c r="F3" s="43" t="str">
        <f>C3&amp;D3</f>
        <v>自費入社健診</v>
      </c>
      <c r="G3" s="43">
        <v>9603</v>
      </c>
      <c r="I3" s="43">
        <v>10670</v>
      </c>
    </row>
    <row r="4" spans="1:9">
      <c r="A4" s="43">
        <v>0</v>
      </c>
      <c r="B4" s="43">
        <v>0</v>
      </c>
      <c r="C4" s="98" t="s">
        <v>1042</v>
      </c>
      <c r="D4" s="99" t="s">
        <v>1113</v>
      </c>
      <c r="E4" s="43" t="s">
        <v>577</v>
      </c>
      <c r="F4" s="43" t="str">
        <f>C4&amp;D4</f>
        <v>自費生活習慣病(ﾊﾞﾘｳﾑ)</v>
      </c>
      <c r="G4" s="43">
        <v>9616</v>
      </c>
      <c r="I4" s="43">
        <v>22000</v>
      </c>
    </row>
    <row r="5" spans="1:9">
      <c r="A5" s="43">
        <v>0</v>
      </c>
      <c r="B5" s="43">
        <v>0</v>
      </c>
      <c r="C5" s="98" t="s">
        <v>1042</v>
      </c>
      <c r="D5" s="99" t="s">
        <v>271</v>
      </c>
      <c r="E5" s="43" t="s">
        <v>575</v>
      </c>
      <c r="F5" s="43" t="str">
        <f>C5&amp;D5</f>
        <v>自費生活習慣病(胃ｶﾒﾗ)</v>
      </c>
      <c r="G5" s="43">
        <v>9610</v>
      </c>
      <c r="I5" s="43">
        <v>24200</v>
      </c>
    </row>
    <row r="6" spans="1:9">
      <c r="A6" s="43">
        <v>0</v>
      </c>
      <c r="B6" s="43">
        <v>0</v>
      </c>
      <c r="C6" s="98" t="s">
        <v>1042</v>
      </c>
      <c r="D6" s="99" t="s">
        <v>19</v>
      </c>
      <c r="E6" s="43" t="s">
        <v>574</v>
      </c>
      <c r="F6" s="43" t="str">
        <f t="shared" si="0"/>
        <v>自費生活習慣病(胃なし)</v>
      </c>
      <c r="G6" s="43">
        <v>9609</v>
      </c>
      <c r="I6" s="43">
        <v>13200</v>
      </c>
    </row>
    <row r="7" spans="1:9">
      <c r="A7" s="43">
        <v>0</v>
      </c>
      <c r="B7" s="43">
        <v>0</v>
      </c>
      <c r="C7" s="98" t="s">
        <v>1042</v>
      </c>
      <c r="D7" s="99" t="s">
        <v>1114</v>
      </c>
      <c r="E7" s="43" t="s">
        <v>436</v>
      </c>
      <c r="F7" s="43" t="str">
        <f t="shared" si="0"/>
        <v>自費人間ﾄﾞｯｸ(ﾊﾞﾘｳﾑ)学会指定ｺｰｽ</v>
      </c>
      <c r="G7" s="43">
        <v>10800</v>
      </c>
      <c r="I7" s="43">
        <v>40700</v>
      </c>
    </row>
    <row r="8" spans="1:9">
      <c r="A8" s="43">
        <v>0</v>
      </c>
      <c r="B8" s="43">
        <v>0</v>
      </c>
      <c r="C8" s="98" t="s">
        <v>1042</v>
      </c>
      <c r="D8" s="99" t="s">
        <v>1115</v>
      </c>
      <c r="E8" s="43" t="s">
        <v>808</v>
      </c>
      <c r="F8" s="43" t="str">
        <f>C8&amp;D8</f>
        <v>自費人間ﾄﾞｯｸ(ｶﾒﾗ)学会指定ｺｰｽ</v>
      </c>
      <c r="G8" s="43">
        <v>10802</v>
      </c>
      <c r="I8" s="43">
        <v>42900</v>
      </c>
    </row>
    <row r="9" spans="1:9">
      <c r="A9" s="43">
        <v>0</v>
      </c>
      <c r="B9" s="43">
        <v>0</v>
      </c>
      <c r="C9" s="98" t="s">
        <v>1042</v>
      </c>
      <c r="D9" s="99" t="s">
        <v>1116</v>
      </c>
      <c r="E9" s="43" t="s">
        <v>807</v>
      </c>
      <c r="F9" s="43" t="str">
        <f t="shared" si="0"/>
        <v>自費人間ﾄﾞｯｸ(胃なし)学会指定ｺｰｽ</v>
      </c>
      <c r="G9" s="43">
        <v>10801</v>
      </c>
      <c r="I9" s="43">
        <v>35200</v>
      </c>
    </row>
    <row r="10" spans="1:9">
      <c r="A10" s="43">
        <v>0</v>
      </c>
      <c r="B10" s="43">
        <v>0</v>
      </c>
      <c r="C10" s="98" t="s">
        <v>1042</v>
      </c>
      <c r="D10" s="99" t="s">
        <v>1117</v>
      </c>
      <c r="E10" s="43" t="s">
        <v>435</v>
      </c>
      <c r="F10" s="43" t="str">
        <f t="shared" si="0"/>
        <v>自費人間ﾄﾞｯｸV(ﾊﾞﾘｳﾑ)</v>
      </c>
      <c r="G10" s="43">
        <v>10850</v>
      </c>
      <c r="I10" s="43">
        <v>79200</v>
      </c>
    </row>
    <row r="11" spans="1:9">
      <c r="A11" s="43">
        <v>0</v>
      </c>
      <c r="B11" s="43">
        <v>0</v>
      </c>
      <c r="C11" s="98" t="s">
        <v>1042</v>
      </c>
      <c r="D11" s="99" t="s">
        <v>1118</v>
      </c>
      <c r="E11" s="43" t="s">
        <v>809</v>
      </c>
      <c r="F11" s="43" t="str">
        <f t="shared" si="0"/>
        <v>自費人間ﾄﾞｯｸV(胃ｶﾒﾗ)</v>
      </c>
      <c r="G11" s="43">
        <v>10851</v>
      </c>
      <c r="I11" s="43">
        <v>81400</v>
      </c>
    </row>
    <row r="12" spans="1:9">
      <c r="A12" s="43">
        <v>0</v>
      </c>
      <c r="B12" s="43">
        <v>0</v>
      </c>
      <c r="C12" s="98" t="s">
        <v>1042</v>
      </c>
      <c r="D12" s="99" t="s">
        <v>1119</v>
      </c>
      <c r="E12" s="43" t="s">
        <v>810</v>
      </c>
      <c r="F12" s="43" t="str">
        <f t="shared" si="0"/>
        <v>自費人間ﾄﾞｯｸV(胃なし)</v>
      </c>
      <c r="G12" s="43">
        <v>10852</v>
      </c>
      <c r="I12" s="43">
        <v>73700</v>
      </c>
    </row>
    <row r="13" spans="1:9">
      <c r="A13" s="43">
        <v>0</v>
      </c>
      <c r="B13" s="43">
        <v>0</v>
      </c>
      <c r="C13" s="98" t="s">
        <v>1042</v>
      </c>
      <c r="D13" s="99" t="s">
        <v>300</v>
      </c>
      <c r="E13" s="43" t="s">
        <v>300</v>
      </c>
      <c r="F13" s="43" t="str">
        <f>C13&amp;D13</f>
        <v>自費石綿健診</v>
      </c>
      <c r="G13" s="43">
        <v>9283</v>
      </c>
      <c r="I13" s="43">
        <v>4400</v>
      </c>
    </row>
    <row r="14" spans="1:9">
      <c r="A14" s="43">
        <v>0</v>
      </c>
      <c r="B14" s="43">
        <v>0</v>
      </c>
      <c r="C14" s="98" t="s">
        <v>1042</v>
      </c>
      <c r="D14" s="99" t="s">
        <v>1081</v>
      </c>
      <c r="E14" s="43" t="s">
        <v>525</v>
      </c>
      <c r="F14" s="43" t="str">
        <f>C14&amp;D14</f>
        <v>自費じん肺健診(肺機能ﾅｼ</v>
      </c>
      <c r="G14" s="43">
        <v>203</v>
      </c>
      <c r="I14" s="43">
        <v>4400</v>
      </c>
    </row>
    <row r="15" spans="1:9">
      <c r="A15" s="43">
        <v>0</v>
      </c>
      <c r="B15" s="43">
        <v>0</v>
      </c>
      <c r="C15" s="98" t="s">
        <v>1042</v>
      </c>
      <c r="D15" s="99" t="s">
        <v>555</v>
      </c>
      <c r="E15" s="43" t="s">
        <v>555</v>
      </c>
      <c r="F15" s="43" t="str">
        <f t="shared" si="0"/>
        <v>自費じん肺・石綿健診(肺機能ﾅｼ)</v>
      </c>
      <c r="G15" s="43">
        <v>9315</v>
      </c>
      <c r="I15" s="43">
        <v>5500</v>
      </c>
    </row>
    <row r="16" spans="1:9">
      <c r="A16" s="43">
        <v>0</v>
      </c>
      <c r="B16" s="43">
        <v>0</v>
      </c>
      <c r="C16" s="98" t="s">
        <v>1042</v>
      </c>
      <c r="D16" s="99" t="s">
        <v>806</v>
      </c>
      <c r="E16" s="43" t="s">
        <v>806</v>
      </c>
      <c r="F16" s="43" t="str">
        <f t="shared" si="0"/>
        <v>自費特定化学物質(ﾋｭｰﾑ)</v>
      </c>
      <c r="G16" s="43">
        <v>10710</v>
      </c>
      <c r="I16" s="43">
        <v>3850</v>
      </c>
    </row>
    <row r="17" spans="1:9">
      <c r="A17" s="43">
        <v>0</v>
      </c>
      <c r="B17" s="43">
        <v>0</v>
      </c>
      <c r="C17" s="98" t="s">
        <v>1042</v>
      </c>
      <c r="D17" s="99" t="s">
        <v>1122</v>
      </c>
      <c r="E17" s="43" t="s">
        <v>363</v>
      </c>
      <c r="F17" s="43" t="str">
        <f t="shared" ref="F17:F25" si="1">C17&amp;D17</f>
        <v>自費電離放射線健診</v>
      </c>
      <c r="G17" s="43">
        <v>9660</v>
      </c>
      <c r="I17" s="43">
        <v>5500</v>
      </c>
    </row>
    <row r="18" spans="1:9">
      <c r="A18" s="43">
        <v>0</v>
      </c>
      <c r="B18" s="43">
        <v>0</v>
      </c>
      <c r="C18" s="98" t="s">
        <v>1042</v>
      </c>
      <c r="D18" s="99" t="s">
        <v>213</v>
      </c>
      <c r="E18" s="43" t="s">
        <v>213</v>
      </c>
      <c r="F18" s="43" t="str">
        <f t="shared" si="1"/>
        <v>自費高気圧健診</v>
      </c>
      <c r="G18" s="43">
        <v>9446</v>
      </c>
      <c r="I18" s="43">
        <v>9350</v>
      </c>
    </row>
    <row r="19" spans="1:9">
      <c r="A19" s="43">
        <v>0</v>
      </c>
      <c r="B19" s="43">
        <v>0</v>
      </c>
      <c r="C19" s="148" t="s">
        <v>1121</v>
      </c>
      <c r="D19" s="99" t="s">
        <v>1123</v>
      </c>
      <c r="E19" s="43" t="s">
        <v>533</v>
      </c>
      <c r="F19" s="43" t="str">
        <f t="shared" si="1"/>
        <v>自費有機溶剤健診（馬尿酸）</v>
      </c>
      <c r="G19" s="43">
        <v>604</v>
      </c>
      <c r="I19" s="43">
        <f>6500+650</f>
        <v>7150</v>
      </c>
    </row>
    <row r="20" spans="1:9">
      <c r="A20" s="43">
        <v>0</v>
      </c>
      <c r="B20" s="43">
        <v>0</v>
      </c>
      <c r="C20" s="148" t="s">
        <v>1121</v>
      </c>
      <c r="D20" s="99" t="s">
        <v>429</v>
      </c>
      <c r="E20" s="43" t="s">
        <v>527</v>
      </c>
      <c r="F20" s="43" t="str">
        <f t="shared" si="1"/>
        <v>自費有機溶剤健診（メチル馬尿酸）</v>
      </c>
      <c r="G20" s="43">
        <v>313</v>
      </c>
      <c r="I20" s="43">
        <f>6500+650</f>
        <v>7150</v>
      </c>
    </row>
    <row r="21" spans="1:9">
      <c r="A21" s="43">
        <v>0</v>
      </c>
      <c r="B21" s="43">
        <v>0</v>
      </c>
      <c r="C21" s="148" t="s">
        <v>1121</v>
      </c>
      <c r="D21" s="99" t="s">
        <v>1124</v>
      </c>
      <c r="E21" s="43" t="s">
        <v>644</v>
      </c>
      <c r="F21" s="43" t="str">
        <f t="shared" si="1"/>
        <v>自費有機溶剤（総三塩化物）</v>
      </c>
      <c r="G21" s="43">
        <v>9982</v>
      </c>
      <c r="I21" s="43">
        <v>9900</v>
      </c>
    </row>
    <row r="22" spans="1:9">
      <c r="A22" s="43">
        <v>0</v>
      </c>
      <c r="B22" s="43">
        <v>0</v>
      </c>
      <c r="C22" s="148" t="s">
        <v>1121</v>
      </c>
      <c r="D22" s="99" t="s">
        <v>1125</v>
      </c>
      <c r="E22" s="43" t="s">
        <v>635</v>
      </c>
      <c r="F22" s="43" t="str">
        <f t="shared" si="1"/>
        <v>自費有機溶剤(代謝物なし)</v>
      </c>
      <c r="G22" s="43">
        <v>9894</v>
      </c>
      <c r="I22" s="43">
        <v>4400</v>
      </c>
    </row>
    <row r="23" spans="1:9" ht="14.25" thickBot="1">
      <c r="A23" s="43">
        <v>0</v>
      </c>
      <c r="B23" s="43">
        <v>0</v>
      </c>
      <c r="C23" s="149" t="s">
        <v>1121</v>
      </c>
      <c r="D23" s="101" t="s">
        <v>1126</v>
      </c>
      <c r="E23" s="43" t="s">
        <v>571</v>
      </c>
      <c r="F23" s="43" t="str">
        <f t="shared" si="1"/>
        <v>自費有機溶剤(2.5－ﾍｷｻﾝｼﾞｵﾝ)</v>
      </c>
      <c r="G23" s="43">
        <v>9593</v>
      </c>
      <c r="I23" s="43">
        <v>7040</v>
      </c>
    </row>
    <row r="24" spans="1:9">
      <c r="A24" s="43">
        <v>0</v>
      </c>
      <c r="B24" s="43">
        <v>0</v>
      </c>
      <c r="C24" s="123" t="s">
        <v>1042</v>
      </c>
      <c r="D24" s="124" t="s">
        <v>136</v>
      </c>
      <c r="E24" s="43" t="s">
        <v>136</v>
      </c>
      <c r="F24" s="43" t="str">
        <f t="shared" si="1"/>
        <v>自費じん肺健診(来院)</v>
      </c>
      <c r="G24" s="43">
        <v>205</v>
      </c>
      <c r="I24" s="43">
        <v>5500</v>
      </c>
    </row>
    <row r="25" spans="1:9" ht="14.25" thickBot="1">
      <c r="A25" s="43">
        <v>0</v>
      </c>
      <c r="B25" s="43">
        <v>0</v>
      </c>
      <c r="C25" s="125" t="s">
        <v>1042</v>
      </c>
      <c r="D25" s="126" t="s">
        <v>134</v>
      </c>
      <c r="E25" s="43" t="s">
        <v>134</v>
      </c>
      <c r="F25" s="43" t="str">
        <f t="shared" si="1"/>
        <v>自費じん肺・石綿健診</v>
      </c>
      <c r="G25" s="43">
        <v>9313</v>
      </c>
      <c r="I25" s="43">
        <v>6600</v>
      </c>
    </row>
    <row r="26" spans="1:9">
      <c r="A26" s="43">
        <v>0</v>
      </c>
      <c r="B26" s="43">
        <v>0</v>
      </c>
      <c r="C26" s="102" t="s">
        <v>468</v>
      </c>
      <c r="D26" s="97" t="s">
        <v>1058</v>
      </c>
      <c r="E26" s="43" t="s">
        <v>566</v>
      </c>
      <c r="F26" s="43" t="str">
        <f t="shared" si="0"/>
        <v>関西文紙情報産業健康保険組合法令健診</v>
      </c>
      <c r="G26" s="43">
        <v>9580</v>
      </c>
      <c r="I26" s="95" t="s">
        <v>1054</v>
      </c>
    </row>
    <row r="27" spans="1:9">
      <c r="A27" s="43">
        <v>0</v>
      </c>
      <c r="B27" s="43">
        <v>0</v>
      </c>
      <c r="C27" s="103" t="s">
        <v>468</v>
      </c>
      <c r="D27" s="99" t="s">
        <v>1061</v>
      </c>
      <c r="E27" s="43" t="s">
        <v>650</v>
      </c>
      <c r="F27" s="43" t="str">
        <f t="shared" si="0"/>
        <v>関西文紙情報産業健康保険組合生活習慣病(ﾊﾞﾘｳﾑ)50歳未満</v>
      </c>
      <c r="G27" s="43">
        <v>10000</v>
      </c>
      <c r="I27" s="95" t="s">
        <v>1054</v>
      </c>
    </row>
    <row r="28" spans="1:9">
      <c r="A28" s="43">
        <v>0</v>
      </c>
      <c r="B28" s="43">
        <v>0</v>
      </c>
      <c r="C28" s="103" t="s">
        <v>468</v>
      </c>
      <c r="D28" s="99" t="s">
        <v>1039</v>
      </c>
      <c r="E28" s="43" t="s">
        <v>651</v>
      </c>
      <c r="F28" s="43" t="str">
        <f t="shared" si="0"/>
        <v>関西文紙情報産業健康保険組合生活習慣病(ﾊﾞﾘｳﾑ)50才以上</v>
      </c>
      <c r="G28" s="43">
        <v>10001</v>
      </c>
      <c r="I28" s="95" t="s">
        <v>1054</v>
      </c>
    </row>
    <row r="29" spans="1:9">
      <c r="A29" s="43">
        <v>0</v>
      </c>
      <c r="B29" s="43">
        <v>0</v>
      </c>
      <c r="C29" s="103" t="s">
        <v>468</v>
      </c>
      <c r="D29" s="99" t="s">
        <v>1060</v>
      </c>
      <c r="E29" s="43" t="s">
        <v>662</v>
      </c>
      <c r="F29" s="43" t="str">
        <f t="shared" si="0"/>
        <v>関西文紙情報産業健康保険組合生活習慣病(胃なし)50歳未満</v>
      </c>
      <c r="G29" s="43">
        <v>10056</v>
      </c>
      <c r="I29" s="95" t="s">
        <v>1054</v>
      </c>
    </row>
    <row r="30" spans="1:9">
      <c r="A30" s="43">
        <v>0</v>
      </c>
      <c r="B30" s="43">
        <v>0</v>
      </c>
      <c r="C30" s="103" t="s">
        <v>468</v>
      </c>
      <c r="D30" s="99" t="s">
        <v>1038</v>
      </c>
      <c r="E30" s="43" t="s">
        <v>652</v>
      </c>
      <c r="F30" s="43" t="str">
        <f t="shared" si="0"/>
        <v>関西文紙情報産業健康保険組合生活習慣病(胃なし)50才以上</v>
      </c>
      <c r="G30" s="43">
        <v>10005</v>
      </c>
      <c r="I30" s="95" t="s">
        <v>1054</v>
      </c>
    </row>
    <row r="31" spans="1:9">
      <c r="A31" s="43">
        <v>0</v>
      </c>
      <c r="B31" s="43">
        <v>0</v>
      </c>
      <c r="C31" s="103" t="s">
        <v>468</v>
      </c>
      <c r="D31" s="99" t="s">
        <v>1059</v>
      </c>
      <c r="E31" s="43" t="s">
        <v>671</v>
      </c>
      <c r="F31" s="43" t="str">
        <f t="shared" si="0"/>
        <v>関西文紙情報産業健康保険組合生活習慣病(胃ｶﾒﾗ)50歳未満</v>
      </c>
      <c r="G31" s="43">
        <v>10138</v>
      </c>
      <c r="I31" s="95">
        <v>2200</v>
      </c>
    </row>
    <row r="32" spans="1:9">
      <c r="A32" s="43">
        <v>0</v>
      </c>
      <c r="B32" s="43">
        <v>0</v>
      </c>
      <c r="C32" s="103" t="s">
        <v>468</v>
      </c>
      <c r="D32" s="99" t="s">
        <v>1062</v>
      </c>
      <c r="E32" s="43" t="s">
        <v>677</v>
      </c>
      <c r="F32" s="43" t="str">
        <f t="shared" si="0"/>
        <v>関西文紙情報産業健康保険組合生活習慣病(胃ｶﾒﾗ)50才以上</v>
      </c>
      <c r="G32" s="43">
        <v>10190</v>
      </c>
      <c r="I32" s="95">
        <v>2200</v>
      </c>
    </row>
    <row r="33" spans="1:9">
      <c r="A33" s="43">
        <v>0</v>
      </c>
      <c r="B33" s="43">
        <v>0</v>
      </c>
      <c r="C33" s="103" t="s">
        <v>468</v>
      </c>
      <c r="D33" s="99" t="s">
        <v>1155</v>
      </c>
      <c r="E33" s="43" t="s">
        <v>436</v>
      </c>
      <c r="F33" s="43" t="str">
        <f t="shared" si="0"/>
        <v>関西文紙情報産業健康保険組合人間ﾄﾞｯｸ(ﾊﾞﾘｳﾑ)</v>
      </c>
      <c r="G33" s="43">
        <v>10800</v>
      </c>
      <c r="I33" s="95" t="s">
        <v>1054</v>
      </c>
    </row>
    <row r="34" spans="1:9">
      <c r="A34" s="43">
        <v>0</v>
      </c>
      <c r="B34" s="43">
        <v>0</v>
      </c>
      <c r="C34" s="103" t="s">
        <v>468</v>
      </c>
      <c r="D34" s="99" t="s">
        <v>1154</v>
      </c>
      <c r="E34" s="43" t="s">
        <v>807</v>
      </c>
      <c r="F34" s="43" t="str">
        <f t="shared" si="0"/>
        <v>関西文紙情報産業健康保険組合人間ﾄﾞｯｸ(胃なし)</v>
      </c>
      <c r="G34" s="43">
        <v>10801</v>
      </c>
      <c r="I34" s="95" t="s">
        <v>1054</v>
      </c>
    </row>
    <row r="35" spans="1:9" ht="14.25" thickBot="1">
      <c r="A35" s="43">
        <v>0</v>
      </c>
      <c r="B35" s="43">
        <v>0</v>
      </c>
      <c r="C35" s="104" t="s">
        <v>468</v>
      </c>
      <c r="D35" s="101" t="s">
        <v>1153</v>
      </c>
      <c r="E35" s="43" t="s">
        <v>808</v>
      </c>
      <c r="F35" s="43" t="str">
        <f t="shared" si="0"/>
        <v>関西文紙情報産業健康保険組合人間ﾄﾞｯｸ(ｶﾒﾗ)</v>
      </c>
      <c r="G35" s="43">
        <v>10802</v>
      </c>
      <c r="I35" s="95">
        <v>2200</v>
      </c>
    </row>
    <row r="36" spans="1:9">
      <c r="A36" s="43">
        <v>0</v>
      </c>
      <c r="B36" s="43">
        <v>0</v>
      </c>
      <c r="C36" s="102" t="s">
        <v>517</v>
      </c>
      <c r="D36" s="105" t="s">
        <v>1036</v>
      </c>
      <c r="E36" s="43" t="s">
        <v>576</v>
      </c>
      <c r="F36" s="43" t="str">
        <f t="shared" ref="F36:F44" si="2">C36&amp;D36</f>
        <v>全国健康保険協会(協会けんぽ)協会一般(ﾊﾞﾘｳﾑ）</v>
      </c>
      <c r="G36" s="43">
        <v>9615</v>
      </c>
      <c r="I36" s="43">
        <v>5500</v>
      </c>
    </row>
    <row r="37" spans="1:9">
      <c r="A37" s="43">
        <v>0</v>
      </c>
      <c r="B37" s="43">
        <v>0</v>
      </c>
      <c r="C37" s="103" t="s">
        <v>517</v>
      </c>
      <c r="D37" s="106" t="s">
        <v>1032</v>
      </c>
      <c r="E37" s="43" t="s">
        <v>578</v>
      </c>
      <c r="F37" s="43" t="str">
        <f t="shared" si="2"/>
        <v>全国健康保険協会(協会けんぽ)協会一般(胃ｶﾒﾗ)</v>
      </c>
      <c r="G37" s="43">
        <v>9618</v>
      </c>
      <c r="I37" s="43">
        <f>5500+2200</f>
        <v>7700</v>
      </c>
    </row>
    <row r="38" spans="1:9">
      <c r="A38" s="43">
        <v>0</v>
      </c>
      <c r="B38" s="43">
        <v>0</v>
      </c>
      <c r="C38" s="103" t="s">
        <v>517</v>
      </c>
      <c r="D38" s="152" t="s">
        <v>1210</v>
      </c>
      <c r="E38" s="153" t="s">
        <v>1211</v>
      </c>
      <c r="F38" s="43" t="str">
        <f>C38&amp;D38</f>
        <v>全国健康保険協会(協会けんぽ)協会節目(ﾊﾞﾘｳﾑ)</v>
      </c>
      <c r="G38" s="43">
        <v>9617</v>
      </c>
      <c r="I38" s="43">
        <v>8280</v>
      </c>
    </row>
    <row r="39" spans="1:9">
      <c r="A39" s="43">
        <v>0</v>
      </c>
      <c r="B39" s="43">
        <v>0</v>
      </c>
      <c r="C39" s="103" t="s">
        <v>517</v>
      </c>
      <c r="D39" s="152" t="s">
        <v>1213</v>
      </c>
      <c r="E39" s="153" t="s">
        <v>1212</v>
      </c>
      <c r="F39" s="43" t="str">
        <f t="shared" si="2"/>
        <v>全国健康保険協会(協会けんぽ)協会節目(胃ｶﾒﾗ)</v>
      </c>
      <c r="G39" s="43">
        <v>9655</v>
      </c>
      <c r="I39" s="43">
        <f>8280+2200</f>
        <v>10480</v>
      </c>
    </row>
    <row r="40" spans="1:9">
      <c r="A40" s="43">
        <v>0</v>
      </c>
      <c r="B40" s="43">
        <v>0</v>
      </c>
      <c r="C40" s="103" t="s">
        <v>517</v>
      </c>
      <c r="D40" s="154" t="s">
        <v>1214</v>
      </c>
      <c r="E40" s="153" t="s">
        <v>1209</v>
      </c>
      <c r="F40" s="43" t="str">
        <f>C40&amp;D40</f>
        <v>全国健康保険協会(協会けんぽ)協会若年健診（20,25,30のみ）</v>
      </c>
      <c r="G40" s="43">
        <v>11701</v>
      </c>
      <c r="I40" s="43">
        <v>2500</v>
      </c>
    </row>
    <row r="41" spans="1:9">
      <c r="A41" s="43">
        <v>0</v>
      </c>
      <c r="B41" s="43">
        <v>0</v>
      </c>
      <c r="C41" s="103" t="s">
        <v>517</v>
      </c>
      <c r="D41" s="155" t="s">
        <v>1216</v>
      </c>
      <c r="E41" s="153" t="s">
        <v>1205</v>
      </c>
      <c r="F41" s="43" t="str">
        <f t="shared" si="2"/>
        <v>全国健康保険協会(協会けんぽ)学会指定ﾄﾞｯｸ(協会補助あり)</v>
      </c>
      <c r="G41" s="43">
        <v>11705</v>
      </c>
      <c r="I41" s="43">
        <f>40700-25000</f>
        <v>15700</v>
      </c>
    </row>
    <row r="42" spans="1:9">
      <c r="A42" s="43">
        <v>0</v>
      </c>
      <c r="B42" s="43">
        <v>0</v>
      </c>
      <c r="C42" s="103" t="s">
        <v>517</v>
      </c>
      <c r="D42" s="155" t="s">
        <v>1217</v>
      </c>
      <c r="E42" s="153" t="s">
        <v>1206</v>
      </c>
      <c r="F42" s="43" t="str">
        <f t="shared" si="2"/>
        <v>全国健康保険協会(協会けんぽ)学会指定ﾄﾞｯｸ(胃ｶﾒﾗ)(協会補助あり)</v>
      </c>
      <c r="G42" s="43">
        <v>11707</v>
      </c>
      <c r="I42" s="43">
        <f>40700+2200-25000</f>
        <v>17900</v>
      </c>
    </row>
    <row r="43" spans="1:9">
      <c r="A43" s="43">
        <v>0</v>
      </c>
      <c r="B43" s="43">
        <v>0</v>
      </c>
      <c r="C43" s="103" t="s">
        <v>517</v>
      </c>
      <c r="D43" s="155" t="s">
        <v>1218</v>
      </c>
      <c r="E43" s="153" t="s">
        <v>1207</v>
      </c>
      <c r="F43" s="43" t="str">
        <f t="shared" si="2"/>
        <v>全国健康保険協会(協会けんぽ)Vﾄﾞｯｸ(協会補助あり)</v>
      </c>
      <c r="G43" s="43">
        <v>11710</v>
      </c>
      <c r="I43" s="43">
        <f>79200-25000</f>
        <v>54200</v>
      </c>
    </row>
    <row r="44" spans="1:9" ht="14.25" thickBot="1">
      <c r="A44" s="43">
        <v>0</v>
      </c>
      <c r="B44" s="43">
        <v>0</v>
      </c>
      <c r="C44" s="104" t="s">
        <v>517</v>
      </c>
      <c r="D44" s="156" t="s">
        <v>1219</v>
      </c>
      <c r="E44" s="153" t="s">
        <v>1208</v>
      </c>
      <c r="F44" s="43" t="str">
        <f t="shared" si="2"/>
        <v>全国健康保険協会(協会けんぽ)Vﾄﾞｯｸ(胃ｶﾒﾗ)協会補助あり</v>
      </c>
      <c r="G44" s="43">
        <v>11712</v>
      </c>
      <c r="I44" s="43">
        <v>81400</v>
      </c>
    </row>
    <row r="45" spans="1:9">
      <c r="A45" s="43">
        <v>0</v>
      </c>
      <c r="B45" s="43">
        <v>0</v>
      </c>
      <c r="C45" s="96" t="s">
        <v>1041</v>
      </c>
      <c r="D45" s="97" t="s">
        <v>321</v>
      </c>
      <c r="E45" s="43" t="s">
        <v>321</v>
      </c>
      <c r="F45" s="43" t="str">
        <f t="shared" si="0"/>
        <v>大阪菓子健康保険組合大阪菓子健保(生活習慣病)</v>
      </c>
      <c r="G45" s="43">
        <v>9953</v>
      </c>
    </row>
    <row r="46" spans="1:9">
      <c r="A46" s="43">
        <v>0</v>
      </c>
      <c r="B46" s="43">
        <v>0</v>
      </c>
      <c r="C46" s="98" t="s">
        <v>1041</v>
      </c>
      <c r="D46" s="99" t="s">
        <v>681</v>
      </c>
      <c r="E46" s="43" t="s">
        <v>681</v>
      </c>
      <c r="F46" s="43" t="str">
        <f t="shared" si="0"/>
        <v>大阪菓子健康保険組合19大阪菓子(婦人健診)乳腺ｴｺｰ</v>
      </c>
      <c r="G46" s="43">
        <v>10205</v>
      </c>
    </row>
    <row r="47" spans="1:9">
      <c r="A47" s="43">
        <v>0</v>
      </c>
      <c r="B47" s="43">
        <v>0</v>
      </c>
      <c r="C47" s="98" t="s">
        <v>1041</v>
      </c>
      <c r="D47" s="99" t="s">
        <v>71</v>
      </c>
      <c r="E47" s="43" t="s">
        <v>71</v>
      </c>
      <c r="F47" s="43" t="str">
        <f t="shared" si="0"/>
        <v>大阪菓子健康保険組合13大阪菓子(婦人健診)ﾏﾝﾓ</v>
      </c>
      <c r="G47" s="43">
        <v>10250</v>
      </c>
    </row>
    <row r="48" spans="1:9">
      <c r="A48" s="43">
        <v>0</v>
      </c>
      <c r="B48" s="43">
        <v>0</v>
      </c>
      <c r="C48" s="98" t="s">
        <v>1041</v>
      </c>
      <c r="D48" s="99" t="s">
        <v>740</v>
      </c>
      <c r="E48" s="43" t="s">
        <v>740</v>
      </c>
      <c r="F48" s="43" t="str">
        <f t="shared" si="0"/>
        <v>大阪菓子健康保険組合16大阪菓子基本健診</v>
      </c>
      <c r="G48" s="43">
        <v>10368</v>
      </c>
    </row>
    <row r="49" spans="1:9">
      <c r="A49" s="43">
        <v>0</v>
      </c>
      <c r="B49" s="43">
        <v>0</v>
      </c>
      <c r="C49" s="98" t="s">
        <v>1041</v>
      </c>
      <c r="D49" s="99" t="s">
        <v>743</v>
      </c>
      <c r="E49" s="43" t="s">
        <v>743</v>
      </c>
      <c r="F49" s="43" t="str">
        <f t="shared" si="0"/>
        <v>大阪菓子健康保険組合19大阪菓子婦人健診(乳ｴｺｰ)</v>
      </c>
      <c r="G49" s="43">
        <v>10371</v>
      </c>
    </row>
    <row r="50" spans="1:9">
      <c r="A50" s="43">
        <v>0</v>
      </c>
      <c r="B50" s="43">
        <v>0</v>
      </c>
      <c r="C50" s="98" t="s">
        <v>1041</v>
      </c>
      <c r="D50" s="99" t="s">
        <v>744</v>
      </c>
      <c r="E50" s="43" t="s">
        <v>744</v>
      </c>
      <c r="F50" s="43" t="str">
        <f t="shared" si="0"/>
        <v>大阪菓子健康保険組合19大阪菓子婦人健診(ﾏﾝﾓ)</v>
      </c>
      <c r="G50" s="43">
        <v>10372</v>
      </c>
    </row>
    <row r="51" spans="1:9" ht="14.25" thickBot="1">
      <c r="A51" s="43">
        <v>0</v>
      </c>
      <c r="B51" s="43">
        <v>0</v>
      </c>
      <c r="C51" s="100" t="s">
        <v>1041</v>
      </c>
      <c r="D51" s="101" t="s">
        <v>745</v>
      </c>
      <c r="E51" s="43" t="s">
        <v>745</v>
      </c>
      <c r="F51" s="43" t="str">
        <f t="shared" si="0"/>
        <v>大阪菓子健康保険組合16大阪菓子節目健診</v>
      </c>
      <c r="G51" s="43">
        <v>10373</v>
      </c>
    </row>
    <row r="52" spans="1:9">
      <c r="A52" s="43">
        <v>0</v>
      </c>
      <c r="B52" s="43">
        <v>0</v>
      </c>
      <c r="C52" s="98" t="s">
        <v>1040</v>
      </c>
      <c r="D52" s="99" t="s">
        <v>1146</v>
      </c>
      <c r="E52" s="43" t="s">
        <v>675</v>
      </c>
      <c r="F52" s="43" t="str">
        <f>C52&amp;D52</f>
        <v>大阪鉄商健康保険組合大阪鉄商一般健診(C）</v>
      </c>
      <c r="G52" s="43">
        <v>10184</v>
      </c>
      <c r="I52" s="95"/>
    </row>
    <row r="53" spans="1:9">
      <c r="A53" s="43">
        <v>0</v>
      </c>
      <c r="B53" s="43">
        <v>0</v>
      </c>
      <c r="C53" s="98" t="s">
        <v>1040</v>
      </c>
      <c r="D53" s="99" t="s">
        <v>1147</v>
      </c>
      <c r="E53" s="43" t="s">
        <v>674</v>
      </c>
      <c r="F53" s="43" t="str">
        <f>C53&amp;D53</f>
        <v>大阪鉄商健康保険組合大阪鉄商一般健診(D）</v>
      </c>
      <c r="G53" s="43">
        <v>10183</v>
      </c>
      <c r="I53" s="95"/>
    </row>
    <row r="54" spans="1:9">
      <c r="A54" s="43">
        <v>0</v>
      </c>
      <c r="B54" s="43">
        <v>0</v>
      </c>
      <c r="C54" s="98" t="s">
        <v>1040</v>
      </c>
      <c r="D54" s="99" t="s">
        <v>1152</v>
      </c>
      <c r="E54" s="43" t="s">
        <v>72</v>
      </c>
      <c r="F54" s="43" t="str">
        <f>C54&amp;D54</f>
        <v>大阪鉄商健康保険組合大阪鉄商生活習慣病(ﾊﾞﾘｳﾑ)</v>
      </c>
      <c r="G54" s="43">
        <v>10201</v>
      </c>
      <c r="I54" s="95"/>
    </row>
    <row r="55" spans="1:9">
      <c r="A55" s="43">
        <v>0</v>
      </c>
      <c r="B55" s="43">
        <v>0</v>
      </c>
      <c r="C55" s="98" t="s">
        <v>1040</v>
      </c>
      <c r="D55" s="99" t="s">
        <v>1148</v>
      </c>
      <c r="E55" s="43" t="s">
        <v>73</v>
      </c>
      <c r="F55" s="43" t="str">
        <f>C55&amp;D55</f>
        <v>大阪鉄商健康保険組合大阪鉄商生活習慣病(胃ｶﾒﾗ)</v>
      </c>
      <c r="G55" s="43">
        <v>10211</v>
      </c>
      <c r="I55" s="95"/>
    </row>
    <row r="56" spans="1:9">
      <c r="A56" s="43">
        <v>0</v>
      </c>
      <c r="B56" s="43">
        <v>0</v>
      </c>
      <c r="C56" s="98" t="s">
        <v>1040</v>
      </c>
      <c r="D56" s="99" t="s">
        <v>1151</v>
      </c>
      <c r="E56" s="43" t="s">
        <v>74</v>
      </c>
      <c r="F56" s="43" t="str">
        <f t="shared" si="0"/>
        <v>大阪鉄商健康保険組合大阪鉄商生活習慣病（胃なし）</v>
      </c>
      <c r="G56" s="43">
        <v>9696</v>
      </c>
      <c r="I56" s="95"/>
    </row>
    <row r="57" spans="1:9">
      <c r="A57" s="43">
        <v>0</v>
      </c>
      <c r="B57" s="43">
        <v>0</v>
      </c>
      <c r="C57" s="98" t="s">
        <v>457</v>
      </c>
      <c r="D57" s="99" t="s">
        <v>1149</v>
      </c>
      <c r="E57" s="43" t="s">
        <v>248</v>
      </c>
      <c r="F57" s="43" t="str">
        <f t="shared" si="0"/>
        <v>大阪鉄商健康保険組合人間ドック(ﾊﾞﾘｳﾑ)</v>
      </c>
      <c r="G57" s="43">
        <v>9643</v>
      </c>
      <c r="I57" s="95"/>
    </row>
    <row r="58" spans="1:9" ht="14.25" thickBot="1">
      <c r="A58" s="43">
        <v>0</v>
      </c>
      <c r="B58" s="43">
        <v>0</v>
      </c>
      <c r="C58" s="98" t="s">
        <v>457</v>
      </c>
      <c r="D58" s="99" t="s">
        <v>1150</v>
      </c>
      <c r="E58" s="43" t="s">
        <v>247</v>
      </c>
      <c r="F58" s="43" t="str">
        <f t="shared" si="0"/>
        <v>大阪鉄商健康保険組合人間ドック(胃ｶﾒﾗ)</v>
      </c>
      <c r="G58" s="43">
        <v>9720</v>
      </c>
      <c r="I58" s="95"/>
    </row>
    <row r="59" spans="1:9">
      <c r="A59" s="43">
        <v>0</v>
      </c>
      <c r="B59" s="43">
        <v>0</v>
      </c>
      <c r="C59" s="102" t="s">
        <v>453</v>
      </c>
      <c r="D59" s="105" t="s">
        <v>1037</v>
      </c>
      <c r="E59" s="43" t="s">
        <v>596</v>
      </c>
      <c r="F59" s="43" t="str">
        <f t="shared" si="0"/>
        <v>東京土建国民健康保険組合土建節目健診(人間ドック)ﾊﾞﾘｳﾑ</v>
      </c>
      <c r="G59" s="43">
        <v>9650</v>
      </c>
      <c r="I59" s="43">
        <v>13700</v>
      </c>
    </row>
    <row r="60" spans="1:9">
      <c r="A60" s="43">
        <v>0</v>
      </c>
      <c r="B60" s="43">
        <v>0</v>
      </c>
      <c r="C60" s="103" t="s">
        <v>453</v>
      </c>
      <c r="D60" s="106" t="s">
        <v>1033</v>
      </c>
      <c r="E60" s="43" t="s">
        <v>620</v>
      </c>
      <c r="F60" s="43" t="str">
        <f t="shared" si="0"/>
        <v>東京土建国民健康保険組合土建節目健診(人間ドック)胃ｶﾒﾗ</v>
      </c>
      <c r="G60" s="43">
        <v>9809</v>
      </c>
      <c r="I60" s="43">
        <v>15900</v>
      </c>
    </row>
    <row r="61" spans="1:9">
      <c r="A61" s="43">
        <v>0</v>
      </c>
      <c r="B61" s="43">
        <v>0</v>
      </c>
      <c r="C61" s="103" t="s">
        <v>453</v>
      </c>
      <c r="D61" s="106" t="s">
        <v>1034</v>
      </c>
      <c r="E61" s="43" t="s">
        <v>613</v>
      </c>
      <c r="F61" s="43" t="str">
        <f t="shared" si="0"/>
        <v>東京土建国民健康保険組合土建基本コース（40歳未満）</v>
      </c>
      <c r="G61" s="43">
        <v>9731</v>
      </c>
      <c r="I61" s="95" t="s">
        <v>1054</v>
      </c>
    </row>
    <row r="62" spans="1:9" ht="14.25" thickBot="1">
      <c r="A62" s="43">
        <v>0</v>
      </c>
      <c r="B62" s="43">
        <v>0</v>
      </c>
      <c r="C62" s="104" t="s">
        <v>453</v>
      </c>
      <c r="D62" s="107" t="s">
        <v>1035</v>
      </c>
      <c r="E62" s="43" t="s">
        <v>727</v>
      </c>
      <c r="F62" s="43" t="str">
        <f t="shared" si="0"/>
        <v>東京土建国民健康保険組合土建基本コース（40歳以上）</v>
      </c>
      <c r="G62" s="43">
        <v>10321</v>
      </c>
      <c r="I62" s="95" t="s">
        <v>1054</v>
      </c>
    </row>
    <row r="63" spans="1:9">
      <c r="A63" s="43">
        <v>0</v>
      </c>
      <c r="B63" s="43">
        <v>0</v>
      </c>
      <c r="C63" s="96" t="s">
        <v>467</v>
      </c>
      <c r="D63" s="97" t="s">
        <v>817</v>
      </c>
      <c r="E63" s="43" t="s">
        <v>817</v>
      </c>
      <c r="F63" s="43" t="str">
        <f t="shared" si="0"/>
        <v>東京都情報ｻｰﾋﾞｽ産業健康保険組合18TJK(A健診）40才以上</v>
      </c>
      <c r="G63" s="43">
        <v>10940</v>
      </c>
      <c r="I63" s="95" t="s">
        <v>1054</v>
      </c>
    </row>
    <row r="64" spans="1:9" ht="14.25" thickBot="1">
      <c r="A64" s="43">
        <v>0</v>
      </c>
      <c r="B64" s="43">
        <v>0</v>
      </c>
      <c r="C64" s="100" t="s">
        <v>467</v>
      </c>
      <c r="D64" s="101" t="s">
        <v>818</v>
      </c>
      <c r="E64" s="43" t="s">
        <v>818</v>
      </c>
      <c r="F64" s="43" t="str">
        <f t="shared" si="0"/>
        <v>東京都情報ｻｰﾋﾞｽ産業健康保険組合18TJK(A健診）39才未満</v>
      </c>
      <c r="G64" s="43">
        <v>10941</v>
      </c>
      <c r="I64" s="95" t="s">
        <v>1054</v>
      </c>
    </row>
    <row r="65" spans="1:9">
      <c r="A65" s="43">
        <v>0</v>
      </c>
      <c r="B65" s="43">
        <v>0</v>
      </c>
      <c r="C65" s="108" t="s">
        <v>1056</v>
      </c>
      <c r="D65" s="97" t="s">
        <v>81</v>
      </c>
      <c r="E65" s="43" t="s">
        <v>636</v>
      </c>
      <c r="F65" s="43" t="str">
        <f t="shared" si="0"/>
        <v>愛知県情報ｻｰﾋﾞｽ産業健康保険組合AIA一般健診</v>
      </c>
      <c r="G65" s="43">
        <v>9918</v>
      </c>
      <c r="I65" s="95"/>
    </row>
    <row r="66" spans="1:9">
      <c r="A66" s="43">
        <v>0</v>
      </c>
      <c r="B66" s="43">
        <v>0</v>
      </c>
      <c r="C66" s="109" t="s">
        <v>1056</v>
      </c>
      <c r="D66" s="99" t="s">
        <v>84</v>
      </c>
      <c r="E66" s="43" t="s">
        <v>665</v>
      </c>
      <c r="F66" s="43" t="str">
        <f t="shared" si="0"/>
        <v>愛知県情報ｻｰﾋﾞｽ産業健康保険組合AIA生活習慣病(胃ｶﾒﾗ)</v>
      </c>
      <c r="G66" s="43">
        <v>10095</v>
      </c>
      <c r="I66" s="95"/>
    </row>
    <row r="67" spans="1:9">
      <c r="A67" s="43">
        <v>0</v>
      </c>
      <c r="B67" s="43">
        <v>0</v>
      </c>
      <c r="C67" s="109" t="s">
        <v>1056</v>
      </c>
      <c r="D67" s="99" t="s">
        <v>1144</v>
      </c>
      <c r="E67" s="43" t="s">
        <v>684</v>
      </c>
      <c r="F67" s="43" t="str">
        <f t="shared" si="0"/>
        <v>愛知県情報ｻｰﾋﾞｽ産業健康保険組合AIA生活習慣病(ﾊﾞﾘｳﾑ)</v>
      </c>
      <c r="G67" s="43">
        <v>10208</v>
      </c>
      <c r="I67" s="95"/>
    </row>
    <row r="68" spans="1:9">
      <c r="A68" s="43">
        <v>0</v>
      </c>
      <c r="B68" s="43">
        <v>0</v>
      </c>
      <c r="C68" s="109" t="s">
        <v>1056</v>
      </c>
      <c r="D68" s="99" t="s">
        <v>1145</v>
      </c>
      <c r="E68" s="43" t="s">
        <v>82</v>
      </c>
      <c r="F68" s="43" t="str">
        <f t="shared" si="0"/>
        <v>愛知県情報ｻｰﾋﾞｽ産業健康保険組合AIA人間ドック(ﾊﾞﾘｳﾑ)</v>
      </c>
      <c r="G68" s="43">
        <v>9917</v>
      </c>
      <c r="I68" s="95"/>
    </row>
    <row r="69" spans="1:9" ht="12.75" customHeight="1" thickBot="1">
      <c r="A69" s="43">
        <v>0</v>
      </c>
      <c r="B69" s="43">
        <v>0</v>
      </c>
      <c r="C69" s="110" t="s">
        <v>1056</v>
      </c>
      <c r="D69" s="101" t="s">
        <v>83</v>
      </c>
      <c r="E69" s="43" t="s">
        <v>83</v>
      </c>
      <c r="F69" s="43" t="str">
        <f t="shared" si="0"/>
        <v>愛知県情報ｻｰﾋﾞｽ産業健康保険組合AIA人間ドック(胃ｶﾒﾗ)</v>
      </c>
      <c r="G69" s="43">
        <v>9951</v>
      </c>
      <c r="I69" s="95"/>
    </row>
    <row r="70" spans="1:9">
      <c r="A70" s="43">
        <v>0</v>
      </c>
      <c r="B70" s="43">
        <v>0</v>
      </c>
      <c r="C70" s="95"/>
      <c r="D70" t="s">
        <v>952</v>
      </c>
      <c r="E70" s="43" t="s">
        <v>952</v>
      </c>
      <c r="F70" s="43" t="str">
        <f t="shared" ref="F70:F76" si="3">C70&amp;D70</f>
        <v>AIA人間ドック(ﾍﾟﾌﾟｼ)</v>
      </c>
      <c r="G70" s="43">
        <v>20106</v>
      </c>
    </row>
    <row r="71" spans="1:9" ht="14.25" thickBot="1">
      <c r="A71" s="43">
        <v>0</v>
      </c>
      <c r="B71" s="43">
        <v>0</v>
      </c>
      <c r="C71" s="95"/>
      <c r="D71" t="s">
        <v>953</v>
      </c>
      <c r="E71" s="43" t="s">
        <v>953</v>
      </c>
      <c r="F71" s="43" t="str">
        <f t="shared" si="3"/>
        <v>18AIA生活習慣病(ﾍﾟﾌﾟｼ)</v>
      </c>
      <c r="G71" s="43">
        <v>20107</v>
      </c>
    </row>
    <row r="72" spans="1:9">
      <c r="A72" s="43">
        <v>0</v>
      </c>
      <c r="B72" s="43">
        <v>0</v>
      </c>
      <c r="C72" s="96" t="s">
        <v>456</v>
      </c>
      <c r="D72" s="97" t="s">
        <v>242</v>
      </c>
      <c r="E72" s="43" t="s">
        <v>754</v>
      </c>
      <c r="F72" s="43" t="str">
        <f t="shared" si="3"/>
        <v>神奈川県機器健康保険組合神奈川県機器ﾄﾞｯｸ</v>
      </c>
      <c r="G72" s="43">
        <v>10383</v>
      </c>
      <c r="I72" s="95"/>
    </row>
    <row r="73" spans="1:9">
      <c r="A73" s="43">
        <v>0</v>
      </c>
      <c r="B73" s="43">
        <v>0</v>
      </c>
      <c r="C73" s="98" t="s">
        <v>456</v>
      </c>
      <c r="D73" s="99" t="s">
        <v>1140</v>
      </c>
      <c r="E73" s="43" t="s">
        <v>755</v>
      </c>
      <c r="F73" s="43" t="str">
        <f t="shared" si="3"/>
        <v>神奈川県機器健康保険組合神奈川県機器ﾄﾞｯｸ(ｶﾒﾗ)</v>
      </c>
      <c r="G73" s="43">
        <v>10384</v>
      </c>
      <c r="I73" s="95"/>
    </row>
    <row r="74" spans="1:9">
      <c r="A74" s="43">
        <v>0</v>
      </c>
      <c r="B74" s="43">
        <v>0</v>
      </c>
      <c r="C74" s="98" t="s">
        <v>456</v>
      </c>
      <c r="D74" s="99" t="s">
        <v>1141</v>
      </c>
      <c r="E74" s="43" t="s">
        <v>756</v>
      </c>
      <c r="F74" s="43" t="str">
        <f t="shared" si="3"/>
        <v>神奈川県機器健康保険組合神奈川県機器生活(胃直接)</v>
      </c>
      <c r="G74" s="43">
        <v>10385</v>
      </c>
      <c r="I74" s="95"/>
    </row>
    <row r="75" spans="1:9">
      <c r="A75" s="43">
        <v>0</v>
      </c>
      <c r="B75" s="43">
        <v>0</v>
      </c>
      <c r="C75" s="98" t="s">
        <v>456</v>
      </c>
      <c r="D75" s="99" t="s">
        <v>1142</v>
      </c>
      <c r="E75" s="43" t="s">
        <v>757</v>
      </c>
      <c r="F75" s="43" t="str">
        <f t="shared" si="3"/>
        <v>神奈川県機器健康保険組合神奈川県機器生活(ｶﾒﾗ)</v>
      </c>
      <c r="G75" s="43">
        <v>10386</v>
      </c>
      <c r="I75" s="113"/>
    </row>
    <row r="76" spans="1:9" ht="14.25" thickBot="1">
      <c r="A76" s="43">
        <v>0</v>
      </c>
      <c r="B76" s="43">
        <v>0</v>
      </c>
      <c r="C76" s="100" t="s">
        <v>456</v>
      </c>
      <c r="D76" s="101" t="s">
        <v>1143</v>
      </c>
      <c r="E76" s="43" t="s">
        <v>758</v>
      </c>
      <c r="F76" s="43" t="str">
        <f t="shared" si="3"/>
        <v>神奈川県機器健康保険組合神奈川県機器ﾄﾞｯｸ(胃ﾅｼ)</v>
      </c>
      <c r="G76" s="43">
        <v>10387</v>
      </c>
      <c r="I76" s="95"/>
    </row>
    <row r="77" spans="1:9">
      <c r="A77" s="43">
        <v>0</v>
      </c>
      <c r="B77" s="43">
        <v>0</v>
      </c>
      <c r="C77" s="115" t="s">
        <v>1073</v>
      </c>
      <c r="D77" s="97" t="s">
        <v>1077</v>
      </c>
      <c r="E77" s="43" t="s">
        <v>248</v>
      </c>
      <c r="F77" s="43" t="str">
        <f t="shared" ref="F77:F78" si="4">C77&amp;D77</f>
        <v>東京都土木建築健康保険組合人間ドック（バリウム)</v>
      </c>
      <c r="G77" s="43">
        <v>9643</v>
      </c>
      <c r="I77" s="95">
        <v>16300</v>
      </c>
    </row>
    <row r="78" spans="1:9">
      <c r="A78" s="43">
        <v>0</v>
      </c>
      <c r="B78" s="43">
        <v>0</v>
      </c>
      <c r="C78" s="114" t="s">
        <v>1073</v>
      </c>
      <c r="D78" s="99" t="s">
        <v>1075</v>
      </c>
      <c r="E78" s="43" t="s">
        <v>247</v>
      </c>
      <c r="F78" s="43" t="str">
        <f t="shared" si="4"/>
        <v>東京都土木建築健康保険組合人間ドック（胃カメラ）</v>
      </c>
      <c r="G78" s="43">
        <v>9720</v>
      </c>
      <c r="I78" s="112">
        <f>16300+2200</f>
        <v>18500</v>
      </c>
    </row>
    <row r="79" spans="1:9">
      <c r="A79" s="43">
        <v>0</v>
      </c>
      <c r="B79" s="43">
        <v>0</v>
      </c>
      <c r="C79" s="114" t="s">
        <v>1073</v>
      </c>
      <c r="D79" s="99" t="s">
        <v>1076</v>
      </c>
      <c r="E79" t="s">
        <v>1074</v>
      </c>
      <c r="F79" s="43" t="str">
        <f t="shared" ref="F79:F81" si="5">C79&amp;D79</f>
        <v>東京都土木建築健康保険組合人間ドック（胃なし）</v>
      </c>
      <c r="G79" s="43">
        <v>9679</v>
      </c>
      <c r="I79" s="95">
        <v>16300</v>
      </c>
    </row>
    <row r="80" spans="1:9">
      <c r="A80" s="43">
        <v>0</v>
      </c>
      <c r="B80" s="43">
        <v>0</v>
      </c>
      <c r="C80" s="114" t="s">
        <v>1073</v>
      </c>
      <c r="D80" s="99" t="s">
        <v>1078</v>
      </c>
      <c r="E80" s="43" t="s">
        <v>577</v>
      </c>
      <c r="F80" s="43" t="str">
        <f>C80&amp;D80</f>
        <v>東京都土木建築健康保険組合生活習慣病(バリウム)</v>
      </c>
      <c r="G80" s="43">
        <v>9616</v>
      </c>
      <c r="I80" s="43">
        <v>9900</v>
      </c>
    </row>
    <row r="81" spans="1:9">
      <c r="A81" s="43">
        <v>0</v>
      </c>
      <c r="B81" s="43">
        <v>0</v>
      </c>
      <c r="C81" s="114" t="s">
        <v>1073</v>
      </c>
      <c r="D81" s="99" t="s">
        <v>1080</v>
      </c>
      <c r="E81" s="43" t="s">
        <v>575</v>
      </c>
      <c r="F81" s="43" t="str">
        <f t="shared" si="5"/>
        <v>東京都土木建築健康保険組合生活習慣病(胃ｶﾒﾗ)</v>
      </c>
      <c r="G81" s="43">
        <v>9610</v>
      </c>
      <c r="I81" s="43">
        <f>9900+2200</f>
        <v>12100</v>
      </c>
    </row>
    <row r="82" spans="1:9">
      <c r="A82" s="43">
        <v>0</v>
      </c>
      <c r="B82" s="43">
        <v>0</v>
      </c>
      <c r="C82" s="114" t="s">
        <v>1073</v>
      </c>
      <c r="D82" s="99" t="s">
        <v>1079</v>
      </c>
      <c r="E82" s="43" t="s">
        <v>574</v>
      </c>
      <c r="F82" s="43" t="str">
        <f>C82&amp;D82</f>
        <v>東京都土木建築健康保険組合生活習慣病(胃なし)</v>
      </c>
      <c r="G82" s="43">
        <v>9609</v>
      </c>
      <c r="I82" s="43">
        <v>9900</v>
      </c>
    </row>
    <row r="83" spans="1:9" ht="14.25" thickBot="1">
      <c r="A83" s="43">
        <v>0</v>
      </c>
      <c r="B83" s="43">
        <v>0</v>
      </c>
      <c r="C83" s="116" t="s">
        <v>1073</v>
      </c>
      <c r="D83" s="101" t="s">
        <v>273</v>
      </c>
      <c r="E83" s="43" t="s">
        <v>273</v>
      </c>
      <c r="F83" s="43" t="str">
        <f t="shared" ref="F83" si="6">C83&amp;D83</f>
        <v>東京都土木建築健康保険組合生活習慣病A2(東振協）</v>
      </c>
      <c r="G83" s="43">
        <v>10290</v>
      </c>
      <c r="I83" s="43">
        <v>1000</v>
      </c>
    </row>
    <row r="84" spans="1:9">
      <c r="A84" s="43">
        <v>0</v>
      </c>
      <c r="B84" s="43">
        <v>0</v>
      </c>
      <c r="C84" s="118" t="s">
        <v>1082</v>
      </c>
      <c r="D84" s="97" t="s">
        <v>1128</v>
      </c>
      <c r="E84" s="43" t="s">
        <v>814</v>
      </c>
      <c r="F84" s="43" t="str">
        <f t="shared" ref="F84:F89" si="7">C84&amp;D84</f>
        <v>キーエンスグループ健康保険組合ｷｰｴﾝｽﾄﾞｯｸ(ﾊﾞﾘｳﾑ)</v>
      </c>
      <c r="G84" s="43">
        <v>10930</v>
      </c>
      <c r="I84" s="95" t="s">
        <v>1054</v>
      </c>
    </row>
    <row r="85" spans="1:9">
      <c r="A85" s="43">
        <v>0</v>
      </c>
      <c r="B85" s="43">
        <v>0</v>
      </c>
      <c r="C85" s="98" t="s">
        <v>460</v>
      </c>
      <c r="D85" s="99" t="s">
        <v>1129</v>
      </c>
      <c r="E85" s="43" t="s">
        <v>815</v>
      </c>
      <c r="F85" s="43" t="str">
        <f t="shared" si="7"/>
        <v>キーエンスグループ健康保険組合ｷｰｴﾝｽﾄﾞｯｸ(胃ﾅｼ)</v>
      </c>
      <c r="G85" s="43">
        <v>10931</v>
      </c>
      <c r="I85" s="95" t="s">
        <v>1054</v>
      </c>
    </row>
    <row r="86" spans="1:9" ht="14.25" thickBot="1">
      <c r="A86" s="43">
        <v>0</v>
      </c>
      <c r="B86" s="43">
        <v>0</v>
      </c>
      <c r="C86" s="100" t="s">
        <v>460</v>
      </c>
      <c r="D86" s="101" t="s">
        <v>1130</v>
      </c>
      <c r="E86" s="43" t="s">
        <v>816</v>
      </c>
      <c r="F86" s="43" t="str">
        <f t="shared" si="7"/>
        <v>キーエンスグループ健康保険組合ｷｰｴﾝｽﾄﾞｯｸ(ｶﾒﾗ)</v>
      </c>
      <c r="G86" s="43">
        <v>10932</v>
      </c>
      <c r="I86" s="95" t="s">
        <v>1054</v>
      </c>
    </row>
    <row r="87" spans="1:9">
      <c r="A87" s="43">
        <v>0</v>
      </c>
      <c r="B87" s="43">
        <v>0</v>
      </c>
      <c r="C87" s="118" t="s">
        <v>1083</v>
      </c>
      <c r="D87" s="97" t="s">
        <v>86</v>
      </c>
      <c r="E87" s="43" t="s">
        <v>86</v>
      </c>
      <c r="F87" s="43" t="str">
        <f t="shared" si="7"/>
        <v>ＧＷＡ健康保険組合GWA人間ﾄﾞｯｸ</v>
      </c>
      <c r="G87" s="43">
        <v>10277</v>
      </c>
      <c r="I87" s="95"/>
    </row>
    <row r="88" spans="1:9">
      <c r="A88" s="43">
        <v>0</v>
      </c>
      <c r="B88" s="43">
        <v>0</v>
      </c>
      <c r="C88" s="119" t="s">
        <v>1083</v>
      </c>
      <c r="D88" s="99" t="s">
        <v>88</v>
      </c>
      <c r="E88" s="43" t="s">
        <v>88</v>
      </c>
      <c r="F88" s="43" t="str">
        <f t="shared" si="7"/>
        <v>ＧＷＡ健康保険組合GWA人間ﾄﾞｯｸ(胃なし)</v>
      </c>
      <c r="G88" s="43">
        <v>10278</v>
      </c>
      <c r="I88" s="95"/>
    </row>
    <row r="89" spans="1:9">
      <c r="A89" s="43">
        <v>0</v>
      </c>
      <c r="B89" s="43">
        <v>0</v>
      </c>
      <c r="C89" s="119" t="s">
        <v>1083</v>
      </c>
      <c r="D89" s="99" t="s">
        <v>87</v>
      </c>
      <c r="E89" s="43" t="s">
        <v>87</v>
      </c>
      <c r="F89" s="43" t="str">
        <f t="shared" si="7"/>
        <v>ＧＷＡ健康保険組合GWA人間ﾄﾞｯｸ(胃ｶﾒﾗ)</v>
      </c>
      <c r="G89" s="43">
        <v>10279</v>
      </c>
      <c r="I89" s="95"/>
    </row>
    <row r="90" spans="1:9" ht="14.25" thickBot="1">
      <c r="A90" s="43">
        <v>0</v>
      </c>
      <c r="B90" s="43">
        <v>0</v>
      </c>
      <c r="C90" s="120" t="s">
        <v>1083</v>
      </c>
      <c r="D90" s="101" t="s">
        <v>1058</v>
      </c>
      <c r="E90" s="43" t="s">
        <v>566</v>
      </c>
      <c r="F90" s="43" t="str">
        <f t="shared" ref="F90" si="8">C90&amp;D90</f>
        <v>ＧＷＡ健康保険組合法令健診</v>
      </c>
      <c r="G90" s="43">
        <v>9580</v>
      </c>
      <c r="I90" s="95">
        <v>9570</v>
      </c>
    </row>
    <row r="91" spans="1:9">
      <c r="A91" s="43">
        <v>0</v>
      </c>
      <c r="B91" s="43">
        <v>0</v>
      </c>
      <c r="C91" s="118" t="s">
        <v>1084</v>
      </c>
      <c r="D91" s="97" t="s">
        <v>1085</v>
      </c>
      <c r="E91" s="43" t="s">
        <v>821</v>
      </c>
      <c r="F91" s="43" t="str">
        <f t="shared" ref="F91:F110" si="9">C91&amp;D91</f>
        <v>東京不動産業健康保険組合不動産生活習慣病(ﾊﾞﾘｳﾑ)</v>
      </c>
      <c r="G91" s="43">
        <v>10970</v>
      </c>
    </row>
    <row r="92" spans="1:9">
      <c r="A92" s="43">
        <v>0</v>
      </c>
      <c r="B92" s="43">
        <v>0</v>
      </c>
      <c r="C92" s="119" t="s">
        <v>1084</v>
      </c>
      <c r="D92" s="99" t="s">
        <v>1086</v>
      </c>
      <c r="E92" s="43" t="s">
        <v>822</v>
      </c>
      <c r="F92" s="43" t="str">
        <f t="shared" si="9"/>
        <v>東京不動産業健康保険組合不動産生活習慣病(ｶﾒﾗ)</v>
      </c>
      <c r="G92" s="43">
        <v>10971</v>
      </c>
    </row>
    <row r="93" spans="1:9">
      <c r="A93" s="43">
        <v>0</v>
      </c>
      <c r="B93" s="43">
        <v>0</v>
      </c>
      <c r="C93" s="119" t="s">
        <v>1084</v>
      </c>
      <c r="D93" s="99" t="s">
        <v>1087</v>
      </c>
      <c r="E93" s="43" t="s">
        <v>823</v>
      </c>
      <c r="F93" s="43" t="str">
        <f t="shared" si="9"/>
        <v>東京不動産業健康保険組合不動産生活習慣病(胃ﾅｼ)</v>
      </c>
      <c r="G93" s="43">
        <v>10972</v>
      </c>
    </row>
    <row r="94" spans="1:9">
      <c r="C94" s="119" t="s">
        <v>1084</v>
      </c>
      <c r="D94" s="99" t="s">
        <v>1127</v>
      </c>
      <c r="E94" s="43" t="s">
        <v>566</v>
      </c>
      <c r="F94" s="43" t="str">
        <f t="shared" si="9"/>
        <v>東京不動産業健康保険組合法令健診</v>
      </c>
      <c r="G94" s="43">
        <v>9580</v>
      </c>
    </row>
    <row r="95" spans="1:9">
      <c r="A95" s="43">
        <v>0</v>
      </c>
      <c r="B95" s="43">
        <v>0</v>
      </c>
      <c r="C95" s="119" t="s">
        <v>1084</v>
      </c>
      <c r="D95" s="99" t="s">
        <v>1088</v>
      </c>
      <c r="E95" s="43" t="s">
        <v>824</v>
      </c>
      <c r="F95" s="43" t="str">
        <f t="shared" si="9"/>
        <v>東京不動産業健康保険組合不動産ﾄﾞｯｸ(ﾊﾞﾘｳﾑ)</v>
      </c>
      <c r="G95" s="43">
        <v>10980</v>
      </c>
    </row>
    <row r="96" spans="1:9">
      <c r="A96" s="43">
        <v>0</v>
      </c>
      <c r="B96" s="43">
        <v>0</v>
      </c>
      <c r="C96" s="119" t="s">
        <v>1084</v>
      </c>
      <c r="D96" s="99" t="s">
        <v>1089</v>
      </c>
      <c r="E96" s="43" t="s">
        <v>825</v>
      </c>
      <c r="F96" s="43" t="str">
        <f t="shared" si="9"/>
        <v>東京不動産業健康保険組合不動産ﾄﾞｯｸ(胃ﾅｼ)</v>
      </c>
      <c r="G96" s="43">
        <v>10981</v>
      </c>
    </row>
    <row r="97" spans="1:7" ht="14.25" thickBot="1">
      <c r="A97" s="43">
        <v>0</v>
      </c>
      <c r="B97" s="43">
        <v>0</v>
      </c>
      <c r="C97" s="120" t="s">
        <v>1084</v>
      </c>
      <c r="D97" s="101" t="s">
        <v>1090</v>
      </c>
      <c r="E97" s="43" t="s">
        <v>826</v>
      </c>
      <c r="F97" s="43" t="str">
        <f t="shared" si="9"/>
        <v>東京不動産業健康保険組合不動産ﾄﾞｯｸ(ｶﾒﾗ)</v>
      </c>
      <c r="G97" s="43">
        <v>10982</v>
      </c>
    </row>
    <row r="98" spans="1:7">
      <c r="A98" s="43">
        <v>0</v>
      </c>
      <c r="B98" s="43">
        <v>0</v>
      </c>
      <c r="C98" s="118" t="s">
        <v>1101</v>
      </c>
      <c r="D98" s="97" t="s">
        <v>1091</v>
      </c>
      <c r="E98" s="43" t="s">
        <v>588</v>
      </c>
      <c r="F98" s="43" t="str">
        <f t="shared" si="9"/>
        <v>東京機器健康保険組合東京機器生活習慣病</v>
      </c>
      <c r="G98" s="43">
        <v>9630</v>
      </c>
    </row>
    <row r="99" spans="1:7">
      <c r="A99" s="43">
        <v>0</v>
      </c>
      <c r="B99" s="43">
        <v>0</v>
      </c>
      <c r="C99" s="119" t="s">
        <v>1101</v>
      </c>
      <c r="D99" s="99" t="s">
        <v>1092</v>
      </c>
      <c r="E99" s="43" t="s">
        <v>676</v>
      </c>
      <c r="F99" s="43" t="str">
        <f t="shared" si="9"/>
        <v>東京機器健康保険組合東京機器生活習慣病(胃ｶﾒﾗ)</v>
      </c>
      <c r="G99" s="43">
        <v>10185</v>
      </c>
    </row>
    <row r="100" spans="1:7">
      <c r="A100" s="43">
        <v>0</v>
      </c>
      <c r="B100" s="43">
        <v>0</v>
      </c>
      <c r="C100" s="119" t="s">
        <v>1101</v>
      </c>
      <c r="D100" s="99" t="s">
        <v>1094</v>
      </c>
      <c r="E100" s="43" t="s">
        <v>591</v>
      </c>
      <c r="F100" s="43" t="str">
        <f t="shared" si="9"/>
        <v>東京機器健康保険組合東京機器人間ドック</v>
      </c>
      <c r="G100" s="43">
        <v>9634</v>
      </c>
    </row>
    <row r="101" spans="1:7">
      <c r="A101" s="43">
        <v>0</v>
      </c>
      <c r="B101" s="43">
        <v>0</v>
      </c>
      <c r="C101" s="119" t="s">
        <v>1101</v>
      </c>
      <c r="D101" s="99" t="s">
        <v>1095</v>
      </c>
      <c r="E101" s="43" t="s">
        <v>592</v>
      </c>
      <c r="F101" s="43" t="str">
        <f t="shared" si="9"/>
        <v>東京機器健康保険組合東京機器人間ドック(ｶﾒﾗ)</v>
      </c>
      <c r="G101" s="43">
        <v>9635</v>
      </c>
    </row>
    <row r="102" spans="1:7">
      <c r="A102" s="43">
        <v>0</v>
      </c>
      <c r="B102" s="43">
        <v>0</v>
      </c>
      <c r="C102" s="119" t="s">
        <v>1101</v>
      </c>
      <c r="D102" s="99" t="s">
        <v>1096</v>
      </c>
      <c r="E102" s="43" t="s">
        <v>594</v>
      </c>
      <c r="F102" s="43" t="str">
        <f t="shared" si="9"/>
        <v>東京機器健康保険組合東京機器定期①男性</v>
      </c>
      <c r="G102" s="43">
        <v>9637</v>
      </c>
    </row>
    <row r="103" spans="1:7">
      <c r="A103" s="43">
        <v>0</v>
      </c>
      <c r="B103" s="43">
        <v>0</v>
      </c>
      <c r="C103" s="119" t="s">
        <v>1101</v>
      </c>
      <c r="D103" s="99" t="s">
        <v>1097</v>
      </c>
      <c r="E103" s="43" t="s">
        <v>595</v>
      </c>
      <c r="F103" s="43" t="str">
        <f t="shared" si="9"/>
        <v>東京機器健康保険組合東京機器定期①女性</v>
      </c>
      <c r="G103" s="43">
        <v>9638</v>
      </c>
    </row>
    <row r="104" spans="1:7" ht="14.25" thickBot="1">
      <c r="A104" s="43">
        <v>0</v>
      </c>
      <c r="B104" s="43">
        <v>0</v>
      </c>
      <c r="C104" s="120" t="s">
        <v>1101</v>
      </c>
      <c r="D104" s="101" t="s">
        <v>1098</v>
      </c>
      <c r="E104" s="43" t="s">
        <v>831</v>
      </c>
      <c r="F104" s="43" t="str">
        <f t="shared" si="9"/>
        <v>東京機器健康保険組合東京機器定期②</v>
      </c>
      <c r="G104" s="43">
        <v>11000</v>
      </c>
    </row>
    <row r="105" spans="1:7">
      <c r="A105" s="43">
        <v>0</v>
      </c>
      <c r="B105" s="43">
        <v>0</v>
      </c>
      <c r="C105" s="117"/>
      <c r="D105" t="s">
        <v>1099</v>
      </c>
      <c r="E105" s="43" t="s">
        <v>593</v>
      </c>
      <c r="F105" s="43" t="str">
        <f t="shared" si="9"/>
        <v>東京機器人間ドック(胃なし)</v>
      </c>
      <c r="G105" s="43">
        <v>9636</v>
      </c>
    </row>
    <row r="106" spans="1:7">
      <c r="A106" s="43">
        <v>0</v>
      </c>
      <c r="B106" s="43">
        <v>0</v>
      </c>
      <c r="D106" t="s">
        <v>1093</v>
      </c>
      <c r="E106" s="43" t="s">
        <v>589</v>
      </c>
      <c r="F106" s="43" t="str">
        <f t="shared" si="9"/>
        <v>東京機器生活習慣病(胃なし)</v>
      </c>
      <c r="G106" s="43">
        <v>9632</v>
      </c>
    </row>
    <row r="107" spans="1:7" ht="14.25" thickBot="1">
      <c r="A107" s="43">
        <v>0</v>
      </c>
      <c r="B107" s="43">
        <v>0</v>
      </c>
      <c r="D107" t="s">
        <v>1100</v>
      </c>
      <c r="E107" s="43" t="s">
        <v>590</v>
      </c>
      <c r="F107" s="43" t="str">
        <f t="shared" si="9"/>
        <v>東京機器生活習慣病(胸なし)</v>
      </c>
      <c r="G107" s="43">
        <v>9633</v>
      </c>
    </row>
    <row r="108" spans="1:7">
      <c r="A108" s="43">
        <v>0</v>
      </c>
      <c r="B108" s="43">
        <v>0</v>
      </c>
      <c r="C108" s="118" t="s">
        <v>1102</v>
      </c>
      <c r="D108" s="97" t="s">
        <v>623</v>
      </c>
      <c r="E108" s="43" t="s">
        <v>623</v>
      </c>
      <c r="F108" s="43" t="str">
        <f t="shared" si="9"/>
        <v>東京建設業国民健康保険組合18東京都建設組合(東建国保)</v>
      </c>
      <c r="G108" s="43">
        <v>9816</v>
      </c>
    </row>
    <row r="109" spans="1:7">
      <c r="A109" s="43">
        <v>0</v>
      </c>
      <c r="B109" s="43">
        <v>0</v>
      </c>
      <c r="C109" s="119" t="s">
        <v>1102</v>
      </c>
      <c r="D109" s="99" t="s">
        <v>627</v>
      </c>
      <c r="E109" s="43" t="s">
        <v>627</v>
      </c>
      <c r="F109" s="43" t="str">
        <f t="shared" si="9"/>
        <v>東京建設業国民健康保険組合18東京都建設組合(その他)</v>
      </c>
      <c r="G109" s="43">
        <v>9847</v>
      </c>
    </row>
    <row r="110" spans="1:7">
      <c r="A110" s="43">
        <v>0</v>
      </c>
      <c r="B110" s="43">
        <v>0</v>
      </c>
      <c r="C110" s="119" t="s">
        <v>1102</v>
      </c>
      <c r="D110" s="99" t="s">
        <v>645</v>
      </c>
      <c r="E110" s="43" t="s">
        <v>645</v>
      </c>
      <c r="F110" s="43" t="str">
        <f t="shared" si="9"/>
        <v>東京建設業国民健康保険組合19杉並建設労働組合(東建国保)</v>
      </c>
      <c r="G110" s="43">
        <v>9988</v>
      </c>
    </row>
    <row r="111" spans="1:7" ht="14.25" thickBot="1">
      <c r="A111" s="43">
        <v>0</v>
      </c>
      <c r="B111" s="43">
        <v>0</v>
      </c>
      <c r="C111" s="120" t="s">
        <v>1102</v>
      </c>
      <c r="D111" s="101" t="s">
        <v>646</v>
      </c>
      <c r="E111" s="43" t="s">
        <v>646</v>
      </c>
      <c r="F111" s="43" t="str">
        <f t="shared" ref="F111" si="10">C111&amp;D111</f>
        <v>東京建設業国民健康保険組合19中野建設組合(東建国保)</v>
      </c>
      <c r="G111" s="43">
        <v>9991</v>
      </c>
    </row>
    <row r="112" spans="1:7">
      <c r="A112" s="43">
        <v>0</v>
      </c>
      <c r="B112" s="43">
        <v>0</v>
      </c>
      <c r="C112" s="118" t="s">
        <v>1103</v>
      </c>
      <c r="D112" s="97" t="s">
        <v>1132</v>
      </c>
      <c r="E112" s="43" t="s">
        <v>325</v>
      </c>
      <c r="F112" s="43" t="str">
        <f t="shared" ref="F112:F140" si="11">C112&amp;D112</f>
        <v>大阪産業機械工業健康保険組合大阪産業機械(人間ﾄﾞｯｸ)ﾊﾞﾘｳﾑ</v>
      </c>
      <c r="G112" s="43">
        <v>9716</v>
      </c>
    </row>
    <row r="113" spans="1:7">
      <c r="A113" s="43">
        <v>0</v>
      </c>
      <c r="B113" s="43">
        <v>0</v>
      </c>
      <c r="C113" s="98" t="s">
        <v>462</v>
      </c>
      <c r="D113" s="99" t="s">
        <v>609</v>
      </c>
      <c r="E113" s="43" t="s">
        <v>609</v>
      </c>
      <c r="F113" s="43" t="str">
        <f t="shared" si="11"/>
        <v>大阪産業機械工業健康保険組合大阪産業機械(人間ﾄﾞｯｸ)胃ｶﾒﾗ</v>
      </c>
      <c r="G113" s="43">
        <v>9718</v>
      </c>
    </row>
    <row r="114" spans="1:7">
      <c r="A114" s="43">
        <v>0</v>
      </c>
      <c r="B114" s="43">
        <v>0</v>
      </c>
      <c r="C114" s="98" t="s">
        <v>462</v>
      </c>
      <c r="D114" s="99" t="s">
        <v>1133</v>
      </c>
      <c r="E114" s="43" t="s">
        <v>680</v>
      </c>
      <c r="F114" s="43" t="str">
        <f t="shared" si="11"/>
        <v>大阪産業機械工業健康保険組合大阪産業機械(生活習慣病)ﾊﾞﾘｳﾑ</v>
      </c>
      <c r="G114" s="43">
        <v>10204</v>
      </c>
    </row>
    <row r="115" spans="1:7">
      <c r="A115" s="43">
        <v>0</v>
      </c>
      <c r="B115" s="43">
        <v>0</v>
      </c>
      <c r="C115" s="98" t="s">
        <v>462</v>
      </c>
      <c r="D115" s="99" t="s">
        <v>1131</v>
      </c>
      <c r="E115" s="43" t="s">
        <v>687</v>
      </c>
      <c r="F115" s="43" t="str">
        <f t="shared" si="11"/>
        <v>大阪産業機械工業健康保険組合大阪産業機械(生活習慣病)胃ｶﾒﾗ</v>
      </c>
      <c r="G115" s="43">
        <v>10218</v>
      </c>
    </row>
    <row r="116" spans="1:7" ht="14.25" thickBot="1">
      <c r="A116" s="43">
        <v>0</v>
      </c>
      <c r="B116" s="43">
        <v>0</v>
      </c>
      <c r="C116" s="100" t="s">
        <v>462</v>
      </c>
      <c r="D116" s="101" t="s">
        <v>324</v>
      </c>
      <c r="E116" s="43" t="s">
        <v>324</v>
      </c>
      <c r="F116" s="43" t="str">
        <f t="shared" si="11"/>
        <v>大阪産業機械工業健康保険組合大阪産業機械(25歳時健診)</v>
      </c>
      <c r="G116" s="43">
        <v>10087</v>
      </c>
    </row>
    <row r="117" spans="1:7" ht="14.25" thickBot="1">
      <c r="A117" s="43">
        <v>0</v>
      </c>
      <c r="B117" s="43">
        <v>0</v>
      </c>
      <c r="D117" t="s">
        <v>688</v>
      </c>
      <c r="E117" s="43" t="s">
        <v>688</v>
      </c>
      <c r="F117" s="43" t="str">
        <f t="shared" si="11"/>
        <v>19大阪産業機械(生活習慣病)胃なし</v>
      </c>
      <c r="G117" s="43">
        <v>10219</v>
      </c>
    </row>
    <row r="118" spans="1:7">
      <c r="A118" s="43">
        <v>0</v>
      </c>
      <c r="B118" s="43">
        <v>0</v>
      </c>
      <c r="C118" s="118" t="s">
        <v>1104</v>
      </c>
      <c r="D118" s="97" t="s">
        <v>1105</v>
      </c>
      <c r="E118" s="43" t="s">
        <v>835</v>
      </c>
      <c r="F118" s="43" t="str">
        <f t="shared" si="11"/>
        <v>埼玉土建国民健康保険組合埼玉土建ﾄﾞｯｸ(ﾊﾞﾘｳﾑ)</v>
      </c>
      <c r="G118" s="43">
        <v>11200</v>
      </c>
    </row>
    <row r="119" spans="1:7">
      <c r="A119" s="43">
        <v>0</v>
      </c>
      <c r="B119" s="43">
        <v>0</v>
      </c>
      <c r="C119" s="119" t="s">
        <v>1104</v>
      </c>
      <c r="D119" s="99" t="s">
        <v>1134</v>
      </c>
      <c r="E119" s="43" t="s">
        <v>836</v>
      </c>
      <c r="F119" s="43" t="str">
        <f t="shared" si="11"/>
        <v>埼玉土建国民健康保険組合埼玉土建ﾄﾞｯｸ(胃なし)</v>
      </c>
      <c r="G119" s="43">
        <v>11201</v>
      </c>
    </row>
    <row r="120" spans="1:7">
      <c r="A120" s="43">
        <v>0</v>
      </c>
      <c r="B120" s="43">
        <v>0</v>
      </c>
      <c r="C120" s="119" t="s">
        <v>1104</v>
      </c>
      <c r="D120" s="99" t="s">
        <v>1135</v>
      </c>
      <c r="E120" s="43" t="s">
        <v>837</v>
      </c>
      <c r="F120" s="43" t="str">
        <f t="shared" si="11"/>
        <v>埼玉土建国民健康保険組合埼玉土建ﾄﾞｯｸ(ｶﾒﾗ)</v>
      </c>
      <c r="G120" s="43">
        <v>11202</v>
      </c>
    </row>
    <row r="121" spans="1:7">
      <c r="A121" s="43">
        <v>0</v>
      </c>
      <c r="B121" s="43">
        <v>0</v>
      </c>
      <c r="C121" s="119" t="s">
        <v>1104</v>
      </c>
      <c r="D121" s="99" t="s">
        <v>1106</v>
      </c>
      <c r="E121" s="43" t="s">
        <v>701</v>
      </c>
      <c r="F121" s="43" t="str">
        <f t="shared" si="11"/>
        <v>埼玉土建国民健康保険組合埼玉土建Ａ</v>
      </c>
      <c r="G121" s="43">
        <v>10263</v>
      </c>
    </row>
    <row r="122" spans="1:7">
      <c r="A122" s="43">
        <v>0</v>
      </c>
      <c r="B122" s="43">
        <v>0</v>
      </c>
      <c r="C122" s="119" t="s">
        <v>1104</v>
      </c>
      <c r="D122" s="99" t="s">
        <v>1107</v>
      </c>
      <c r="E122" s="43" t="s">
        <v>702</v>
      </c>
      <c r="F122" s="43" t="str">
        <f t="shared" si="11"/>
        <v>埼玉土建国民健康保険組合埼玉土建Ｂ</v>
      </c>
      <c r="G122" s="43">
        <v>10264</v>
      </c>
    </row>
    <row r="123" spans="1:7" ht="14.25" thickBot="1">
      <c r="A123" s="43">
        <v>0</v>
      </c>
      <c r="B123" s="43">
        <v>0</v>
      </c>
      <c r="C123" s="120" t="s">
        <v>1104</v>
      </c>
      <c r="D123" s="101" t="s">
        <v>1108</v>
      </c>
      <c r="E123" s="43" t="s">
        <v>220</v>
      </c>
      <c r="F123" s="43" t="str">
        <f t="shared" si="11"/>
        <v>埼玉土建国民健康保険組合埼玉土建Ｃ</v>
      </c>
      <c r="G123" s="43">
        <v>9690</v>
      </c>
    </row>
    <row r="124" spans="1:7">
      <c r="A124" s="43">
        <v>0</v>
      </c>
      <c r="B124" s="43">
        <v>0</v>
      </c>
      <c r="C124" s="118" t="s">
        <v>1109</v>
      </c>
      <c r="D124" s="97" t="s">
        <v>289</v>
      </c>
      <c r="E124" s="43" t="s">
        <v>289</v>
      </c>
      <c r="F124" s="43" t="str">
        <f t="shared" si="11"/>
        <v>東京青果卸売国民健康保険組合青果ﾄﾞｯｸ</v>
      </c>
      <c r="G124" s="43">
        <v>10156</v>
      </c>
    </row>
    <row r="125" spans="1:7">
      <c r="A125" s="43">
        <v>0</v>
      </c>
      <c r="B125" s="43">
        <v>0</v>
      </c>
      <c r="C125" s="119" t="s">
        <v>1109</v>
      </c>
      <c r="D125" s="99" t="s">
        <v>292</v>
      </c>
      <c r="E125" s="43" t="s">
        <v>292</v>
      </c>
      <c r="F125" s="43" t="str">
        <f t="shared" si="11"/>
        <v>東京青果卸売国民健康保険組合青果ﾄﾞｯｸ(家族）</v>
      </c>
      <c r="G125" s="43">
        <v>10159</v>
      </c>
    </row>
    <row r="126" spans="1:7">
      <c r="A126" s="43">
        <v>0</v>
      </c>
      <c r="B126" s="43">
        <v>0</v>
      </c>
      <c r="C126" s="119" t="s">
        <v>1109</v>
      </c>
      <c r="D126" s="99" t="s">
        <v>290</v>
      </c>
      <c r="E126" s="43" t="s">
        <v>290</v>
      </c>
      <c r="F126" s="43" t="str">
        <f t="shared" si="11"/>
        <v>東京青果卸売国民健康保険組合青果ﾄﾞｯｸ(胃ｶﾒﾗ）</v>
      </c>
      <c r="G126" s="43">
        <v>10253</v>
      </c>
    </row>
    <row r="127" spans="1:7">
      <c r="A127" s="43">
        <v>0</v>
      </c>
      <c r="B127" s="43">
        <v>0</v>
      </c>
      <c r="C127" s="119" t="s">
        <v>1109</v>
      </c>
      <c r="D127" s="99" t="s">
        <v>697</v>
      </c>
      <c r="E127" s="43" t="s">
        <v>697</v>
      </c>
      <c r="F127" s="43" t="str">
        <f t="shared" si="11"/>
        <v>東京青果卸売国民健康保険組合青果ﾄﾞｯｸ(胃ｶﾒﾗ)家族</v>
      </c>
      <c r="G127" s="43">
        <v>10254</v>
      </c>
    </row>
    <row r="128" spans="1:7">
      <c r="A128" s="43">
        <v>0</v>
      </c>
      <c r="B128" s="43">
        <v>0</v>
      </c>
      <c r="C128" s="119" t="s">
        <v>1109</v>
      </c>
      <c r="D128" s="99" t="s">
        <v>291</v>
      </c>
      <c r="E128" s="43" t="s">
        <v>291</v>
      </c>
      <c r="F128" s="43" t="str">
        <f t="shared" si="11"/>
        <v>東京青果卸売国民健康保険組合青果ﾄﾞｯｸ(胃なし）</v>
      </c>
      <c r="G128" s="43">
        <v>10166</v>
      </c>
    </row>
    <row r="129" spans="1:7">
      <c r="A129" s="43">
        <v>0</v>
      </c>
      <c r="B129" s="43">
        <v>0</v>
      </c>
      <c r="C129" s="119" t="s">
        <v>1109</v>
      </c>
      <c r="D129" s="99" t="s">
        <v>293</v>
      </c>
      <c r="E129" s="43" t="s">
        <v>293</v>
      </c>
      <c r="F129" s="43" t="str">
        <f t="shared" si="11"/>
        <v>東京青果卸売国民健康保険組合青果ﾄﾞｯｸ(家族)胃なし</v>
      </c>
      <c r="G129" s="43">
        <v>10167</v>
      </c>
    </row>
    <row r="130" spans="1:7" ht="14.25" thickBot="1">
      <c r="A130" s="43">
        <v>0</v>
      </c>
      <c r="B130" s="43">
        <v>0</v>
      </c>
      <c r="C130" s="120" t="s">
        <v>1109</v>
      </c>
      <c r="D130" s="101" t="s">
        <v>294</v>
      </c>
      <c r="E130" s="43" t="s">
        <v>294</v>
      </c>
      <c r="F130" s="43" t="str">
        <f t="shared" si="11"/>
        <v>東京青果卸売国民健康保険組合青果ﾄﾞｯｸ(補助対象外）</v>
      </c>
      <c r="G130" s="43">
        <v>10158</v>
      </c>
    </row>
    <row r="131" spans="1:7">
      <c r="A131" s="43">
        <v>0</v>
      </c>
      <c r="B131" s="43">
        <v>0</v>
      </c>
      <c r="D131" t="s">
        <v>192</v>
      </c>
      <c r="E131" s="43" t="s">
        <v>192</v>
      </c>
      <c r="F131" s="43" t="str">
        <f t="shared" si="11"/>
        <v>芸能人ﾄﾞｯｸ(被保険者・都内)</v>
      </c>
      <c r="G131" s="43">
        <v>9761</v>
      </c>
    </row>
    <row r="132" spans="1:7">
      <c r="A132" s="43">
        <v>0</v>
      </c>
      <c r="B132" s="43">
        <v>0</v>
      </c>
      <c r="D132" t="s">
        <v>191</v>
      </c>
      <c r="E132" s="43" t="s">
        <v>191</v>
      </c>
      <c r="F132" s="43" t="str">
        <f t="shared" si="11"/>
        <v>芸能人ﾄﾞｯｸ(被保険者・都外)</v>
      </c>
      <c r="G132" s="43">
        <v>9767</v>
      </c>
    </row>
    <row r="133" spans="1:7">
      <c r="A133" s="43">
        <v>0</v>
      </c>
      <c r="B133" s="43">
        <v>0</v>
      </c>
      <c r="D133" t="s">
        <v>189</v>
      </c>
      <c r="E133" s="43" t="s">
        <v>189</v>
      </c>
      <c r="F133" s="43" t="str">
        <f t="shared" si="11"/>
        <v>芸能人ﾄﾞｯｸ(被扶養者・都外)</v>
      </c>
      <c r="G133" s="43">
        <v>9768</v>
      </c>
    </row>
    <row r="134" spans="1:7">
      <c r="A134" s="43">
        <v>0</v>
      </c>
      <c r="B134" s="43">
        <v>0</v>
      </c>
      <c r="D134" t="s">
        <v>190</v>
      </c>
      <c r="E134" s="43" t="s">
        <v>190</v>
      </c>
      <c r="F134" s="43" t="str">
        <f t="shared" si="11"/>
        <v>芸能人ﾄﾞｯｸ(被扶養者・都内)</v>
      </c>
      <c r="G134" s="43">
        <v>9769</v>
      </c>
    </row>
    <row r="135" spans="1:7" ht="14.25" thickBot="1">
      <c r="A135" s="43">
        <v>0</v>
      </c>
      <c r="B135" s="43">
        <v>0</v>
      </c>
      <c r="D135" t="s">
        <v>193</v>
      </c>
      <c r="E135" s="43" t="s">
        <v>193</v>
      </c>
      <c r="F135" s="43" t="str">
        <f t="shared" si="11"/>
        <v>芸能人ﾄﾞｯｸ胃ｶﾒﾗ(被保険者・都内)</v>
      </c>
      <c r="G135" s="43">
        <v>10074</v>
      </c>
    </row>
    <row r="136" spans="1:7">
      <c r="A136" s="43">
        <v>0</v>
      </c>
      <c r="B136" s="43">
        <v>0</v>
      </c>
      <c r="C136" s="118" t="s">
        <v>1110</v>
      </c>
      <c r="D136" s="97" t="s">
        <v>1136</v>
      </c>
      <c r="E136" s="43" t="s">
        <v>811</v>
      </c>
      <c r="F136" s="43" t="str">
        <f t="shared" si="11"/>
        <v>東京芸能人国民健康保険組合芸能人ﾄﾞｯｸ(都外)</v>
      </c>
      <c r="G136" s="43">
        <v>10900</v>
      </c>
    </row>
    <row r="137" spans="1:7">
      <c r="A137" s="43">
        <v>0</v>
      </c>
      <c r="B137" s="43">
        <v>0</v>
      </c>
      <c r="C137" s="119" t="s">
        <v>1110</v>
      </c>
      <c r="D137" s="99" t="s">
        <v>1137</v>
      </c>
      <c r="E137" s="43" t="s">
        <v>812</v>
      </c>
      <c r="F137" s="43" t="str">
        <f t="shared" si="11"/>
        <v>東京芸能人国民健康保険組合芸能人ﾄﾞｯｸ(都内)</v>
      </c>
      <c r="G137" s="43">
        <v>10901</v>
      </c>
    </row>
    <row r="138" spans="1:7" ht="14.25" thickBot="1">
      <c r="A138" s="43">
        <v>0</v>
      </c>
      <c r="B138" s="43">
        <v>0</v>
      </c>
      <c r="C138" s="120" t="s">
        <v>1110</v>
      </c>
      <c r="D138" s="101" t="s">
        <v>1138</v>
      </c>
      <c r="E138" s="43" t="s">
        <v>813</v>
      </c>
      <c r="F138" s="43" t="str">
        <f t="shared" si="11"/>
        <v>東京芸能人国民健康保険組合芸能人ﾄﾞｯｸ胃ｶﾒﾗ(都内)</v>
      </c>
      <c r="G138" s="43">
        <v>10902</v>
      </c>
    </row>
    <row r="139" spans="1:7" ht="14.25" thickBot="1">
      <c r="A139" s="43">
        <v>0</v>
      </c>
      <c r="B139" s="43">
        <v>0</v>
      </c>
      <c r="C139" s="121" t="s">
        <v>1111</v>
      </c>
      <c r="D139" s="122" t="s">
        <v>1156</v>
      </c>
      <c r="E139" s="43" t="s">
        <v>243</v>
      </c>
      <c r="F139" s="43" t="str">
        <f t="shared" si="11"/>
        <v>神奈川県建設連合国民健康保険組合神奈川土建ｺｰｽ</v>
      </c>
      <c r="G139" s="43">
        <v>9627</v>
      </c>
    </row>
    <row r="140" spans="1:7" ht="14.25" thickBot="1">
      <c r="A140" s="43">
        <v>0</v>
      </c>
      <c r="B140" s="43">
        <v>0</v>
      </c>
      <c r="C140" s="121" t="s">
        <v>1112</v>
      </c>
      <c r="D140" s="122" t="s">
        <v>1139</v>
      </c>
      <c r="E140" s="43" t="s">
        <v>638</v>
      </c>
      <c r="F140" s="43" t="str">
        <f t="shared" si="11"/>
        <v>東京都医業健康保険組合東京都医業健保(基本+追加)</v>
      </c>
      <c r="G140" s="43">
        <v>9939</v>
      </c>
    </row>
    <row r="141" spans="1:7">
      <c r="A141" s="43">
        <v>0</v>
      </c>
      <c r="B141" s="43">
        <v>0</v>
      </c>
      <c r="D141" t="s">
        <v>362</v>
      </c>
      <c r="E141" s="43" t="s">
        <v>362</v>
      </c>
      <c r="F141" s="43" t="str">
        <f t="shared" si="0"/>
        <v>電離放射線</v>
      </c>
      <c r="G141" s="43">
        <v>176</v>
      </c>
    </row>
    <row r="142" spans="1:7">
      <c r="A142" s="43">
        <v>0</v>
      </c>
      <c r="B142" s="43">
        <v>0</v>
      </c>
      <c r="D142" t="s">
        <v>402</v>
      </c>
      <c r="E142" s="43" t="s">
        <v>402</v>
      </c>
      <c r="F142" s="43" t="str">
        <f t="shared" si="0"/>
        <v>肺がんドック</v>
      </c>
      <c r="G142" s="43">
        <v>206</v>
      </c>
    </row>
    <row r="143" spans="1:7">
      <c r="A143" s="43">
        <v>0</v>
      </c>
      <c r="B143" s="43">
        <v>0</v>
      </c>
      <c r="D143" t="s">
        <v>526</v>
      </c>
      <c r="E143" s="43" t="s">
        <v>526</v>
      </c>
      <c r="F143" s="43" t="str">
        <f t="shared" si="0"/>
        <v>20中央労金基本健診</v>
      </c>
      <c r="G143" s="43">
        <v>208</v>
      </c>
    </row>
    <row r="144" spans="1:7">
      <c r="A144" s="43">
        <v>0</v>
      </c>
      <c r="B144" s="43">
        <v>0</v>
      </c>
      <c r="D144" t="s">
        <v>431</v>
      </c>
      <c r="E144" s="43" t="s">
        <v>431</v>
      </c>
      <c r="F144" s="43" t="str">
        <f t="shared" si="0"/>
        <v>頸肩腕障害健診</v>
      </c>
      <c r="G144" s="43">
        <v>233</v>
      </c>
    </row>
    <row r="145" spans="1:7">
      <c r="A145" s="43">
        <v>0</v>
      </c>
      <c r="B145" s="43">
        <v>0</v>
      </c>
      <c r="D145" t="s">
        <v>116</v>
      </c>
      <c r="E145" s="43" t="s">
        <v>116</v>
      </c>
      <c r="F145" s="43" t="str">
        <f t="shared" si="0"/>
        <v>ＶＤＴ精密健診</v>
      </c>
      <c r="G145" s="43">
        <v>238</v>
      </c>
    </row>
    <row r="146" spans="1:7">
      <c r="A146" s="43">
        <v>0</v>
      </c>
      <c r="B146" s="43">
        <v>0</v>
      </c>
      <c r="D146" t="s">
        <v>170</v>
      </c>
      <c r="E146" s="43" t="s">
        <v>170</v>
      </c>
      <c r="F146" s="43" t="str">
        <f t="shared" ref="F146:F207" si="12">C146&amp;D146</f>
        <v>学生健診</v>
      </c>
      <c r="G146" s="43">
        <v>239</v>
      </c>
    </row>
    <row r="147" spans="1:7">
      <c r="A147" s="43">
        <v>0</v>
      </c>
      <c r="B147" s="43">
        <v>0</v>
      </c>
      <c r="D147" t="s">
        <v>528</v>
      </c>
      <c r="E147" s="43" t="s">
        <v>528</v>
      </c>
      <c r="F147" s="43" t="str">
        <f t="shared" si="12"/>
        <v>20有機溶剤健診（基本）</v>
      </c>
      <c r="G147" s="43">
        <v>314</v>
      </c>
    </row>
    <row r="148" spans="1:7">
      <c r="A148" s="43">
        <v>0</v>
      </c>
      <c r="B148" s="43">
        <v>0</v>
      </c>
      <c r="D148" t="s">
        <v>302</v>
      </c>
      <c r="E148" s="43" t="s">
        <v>302</v>
      </c>
      <c r="F148" s="43" t="str">
        <f t="shared" si="12"/>
        <v>千葉土建</v>
      </c>
      <c r="G148" s="43">
        <v>384</v>
      </c>
    </row>
    <row r="149" spans="1:7">
      <c r="A149" s="43">
        <v>0</v>
      </c>
      <c r="B149" s="43">
        <v>0</v>
      </c>
      <c r="D149" t="s">
        <v>230</v>
      </c>
      <c r="E149" s="43" t="s">
        <v>230</v>
      </c>
      <c r="F149" s="43" t="str">
        <f t="shared" si="12"/>
        <v>芝消防署健診</v>
      </c>
      <c r="G149" s="43">
        <v>397</v>
      </c>
    </row>
    <row r="150" spans="1:7">
      <c r="A150" s="43">
        <v>0</v>
      </c>
      <c r="B150" s="43">
        <v>0</v>
      </c>
      <c r="D150" t="s">
        <v>133</v>
      </c>
      <c r="E150" s="43" t="s">
        <v>133</v>
      </c>
      <c r="F150" s="43" t="str">
        <f t="shared" si="12"/>
        <v>じん肺（国保未加入）</v>
      </c>
      <c r="G150" s="43">
        <v>432</v>
      </c>
    </row>
    <row r="151" spans="1:7">
      <c r="A151" s="43">
        <v>0</v>
      </c>
      <c r="B151" s="43">
        <v>0</v>
      </c>
      <c r="D151" t="s">
        <v>369</v>
      </c>
      <c r="E151" s="43" t="s">
        <v>369</v>
      </c>
      <c r="F151" s="43" t="str">
        <f t="shared" si="12"/>
        <v>土建節目(葛西)</v>
      </c>
      <c r="G151" s="43">
        <v>439</v>
      </c>
    </row>
    <row r="152" spans="1:7">
      <c r="A152" s="43">
        <v>0</v>
      </c>
      <c r="B152" s="43">
        <v>0</v>
      </c>
      <c r="D152" t="s">
        <v>164</v>
      </c>
      <c r="E152" s="43" t="s">
        <v>164</v>
      </c>
      <c r="F152" s="43" t="str">
        <f t="shared" si="12"/>
        <v>医療適正診断</v>
      </c>
      <c r="G152" s="43">
        <v>447</v>
      </c>
    </row>
    <row r="153" spans="1:7">
      <c r="A153" s="43">
        <v>0</v>
      </c>
      <c r="B153" s="43">
        <v>0</v>
      </c>
      <c r="D153" t="s">
        <v>118</v>
      </c>
      <c r="E153" s="43" t="s">
        <v>118</v>
      </c>
      <c r="F153" s="43" t="str">
        <f t="shared" si="12"/>
        <v>ｱｽｸﾄﾗﾝｽﾎﾟｰﾄ出張Ｄｺｰｽ</v>
      </c>
      <c r="G153" s="43">
        <v>489</v>
      </c>
    </row>
    <row r="154" spans="1:7">
      <c r="A154" s="43">
        <v>0</v>
      </c>
      <c r="B154" s="43">
        <v>0</v>
      </c>
      <c r="D154" t="s">
        <v>117</v>
      </c>
      <c r="E154" s="43" t="s">
        <v>117</v>
      </c>
      <c r="F154" s="43" t="str">
        <f t="shared" si="12"/>
        <v>ｱｽｸﾄﾗﾝｽﾎﾟｰﾄ出張Ｂｺｰｽ</v>
      </c>
      <c r="G154" s="43">
        <v>490</v>
      </c>
    </row>
    <row r="155" spans="1:7">
      <c r="A155" s="43">
        <v>0</v>
      </c>
      <c r="B155" s="43">
        <v>0</v>
      </c>
      <c r="D155" t="s">
        <v>139</v>
      </c>
      <c r="E155" s="43" t="s">
        <v>139</v>
      </c>
      <c r="F155" s="43" t="str">
        <f t="shared" si="12"/>
        <v>じん肺読影</v>
      </c>
      <c r="G155" s="43">
        <v>496</v>
      </c>
    </row>
    <row r="156" spans="1:7">
      <c r="A156" s="43">
        <v>0</v>
      </c>
      <c r="B156" s="43">
        <v>0</v>
      </c>
      <c r="D156" t="s">
        <v>137</v>
      </c>
      <c r="E156" s="43" t="s">
        <v>137</v>
      </c>
      <c r="F156" s="43" t="str">
        <f t="shared" si="12"/>
        <v>じん肺健診読影</v>
      </c>
      <c r="G156" s="43">
        <v>498</v>
      </c>
    </row>
    <row r="157" spans="1:7">
      <c r="A157" s="43">
        <v>0</v>
      </c>
      <c r="B157" s="43">
        <v>0</v>
      </c>
      <c r="D157" t="s">
        <v>138</v>
      </c>
      <c r="E157" s="43" t="s">
        <v>138</v>
      </c>
      <c r="F157" s="43" t="str">
        <f t="shared" si="12"/>
        <v>じん肺健診読影（結果付き）</v>
      </c>
      <c r="G157" s="43">
        <v>499</v>
      </c>
    </row>
    <row r="158" spans="1:7">
      <c r="A158" s="43">
        <v>0</v>
      </c>
      <c r="B158" s="43">
        <v>0</v>
      </c>
      <c r="D158" t="s">
        <v>126</v>
      </c>
      <c r="E158" s="43" t="s">
        <v>126</v>
      </c>
      <c r="F158" s="43" t="str">
        <f t="shared" si="12"/>
        <v>ｶﾝﾀﾞｺｰﾎﾟ東金出張Ｄｺｰｽ</v>
      </c>
      <c r="G158" s="43">
        <v>506</v>
      </c>
    </row>
    <row r="159" spans="1:7">
      <c r="A159" s="43">
        <v>0</v>
      </c>
      <c r="B159" s="43">
        <v>0</v>
      </c>
      <c r="D159" t="s">
        <v>125</v>
      </c>
      <c r="E159" s="43" t="s">
        <v>125</v>
      </c>
      <c r="F159" s="43" t="str">
        <f t="shared" si="12"/>
        <v>ｶﾝﾀﾞｺｰﾎﾟ東金出張Ｂｺｰｽ</v>
      </c>
      <c r="G159" s="43">
        <v>507</v>
      </c>
    </row>
    <row r="160" spans="1:7">
      <c r="A160" s="43">
        <v>0</v>
      </c>
      <c r="B160" s="43">
        <v>0</v>
      </c>
      <c r="D160" t="s">
        <v>162</v>
      </c>
      <c r="E160" s="43" t="s">
        <v>162</v>
      </c>
      <c r="F160" s="43" t="str">
        <f t="shared" si="12"/>
        <v>愛隣保育園コース</v>
      </c>
      <c r="G160" s="43">
        <v>509</v>
      </c>
    </row>
    <row r="161" spans="1:7">
      <c r="A161" s="43">
        <v>0</v>
      </c>
      <c r="B161" s="43">
        <v>0</v>
      </c>
      <c r="D161" t="s">
        <v>161</v>
      </c>
      <c r="E161" s="43" t="s">
        <v>161</v>
      </c>
      <c r="F161" s="43" t="str">
        <f t="shared" si="12"/>
        <v>愛隣保育園Ｂ型肝炎</v>
      </c>
      <c r="G161" s="43">
        <v>510</v>
      </c>
    </row>
    <row r="162" spans="1:7">
      <c r="A162" s="43">
        <v>0</v>
      </c>
      <c r="B162" s="43">
        <v>0</v>
      </c>
      <c r="D162" t="s">
        <v>529</v>
      </c>
      <c r="E162" s="43" t="s">
        <v>529</v>
      </c>
      <c r="F162" s="43" t="str">
        <f t="shared" si="12"/>
        <v>定期健康診断5555</v>
      </c>
      <c r="G162" s="43">
        <v>555</v>
      </c>
    </row>
    <row r="163" spans="1:7">
      <c r="A163" s="43">
        <v>0</v>
      </c>
      <c r="B163" s="43">
        <v>0</v>
      </c>
      <c r="D163" t="s">
        <v>396</v>
      </c>
      <c r="E163" s="43" t="s">
        <v>396</v>
      </c>
      <c r="F163" s="43" t="str">
        <f t="shared" si="12"/>
        <v>乳癌(ﾏﾝﾓ1方向+触診)</v>
      </c>
      <c r="G163" s="43">
        <v>557</v>
      </c>
    </row>
    <row r="164" spans="1:7">
      <c r="A164" s="43">
        <v>0</v>
      </c>
      <c r="B164" s="43">
        <v>0</v>
      </c>
      <c r="D164" t="s">
        <v>236</v>
      </c>
      <c r="E164" s="43" t="s">
        <v>236</v>
      </c>
      <c r="F164" s="43" t="str">
        <f t="shared" si="12"/>
        <v>出張コスモ交通定期Ｂ</v>
      </c>
      <c r="G164" s="43">
        <v>563</v>
      </c>
    </row>
    <row r="165" spans="1:7">
      <c r="A165" s="43">
        <v>0</v>
      </c>
      <c r="B165" s="43">
        <v>0</v>
      </c>
      <c r="D165" t="s">
        <v>530</v>
      </c>
      <c r="E165" s="43" t="s">
        <v>530</v>
      </c>
      <c r="F165" s="43" t="str">
        <f t="shared" si="12"/>
        <v>20中央労金生活習慣病A胃ｶﾒﾗ</v>
      </c>
      <c r="G165" s="43">
        <v>572</v>
      </c>
    </row>
    <row r="166" spans="1:7">
      <c r="A166" s="43">
        <v>0</v>
      </c>
      <c r="B166" s="43">
        <v>0</v>
      </c>
      <c r="D166" t="s">
        <v>531</v>
      </c>
      <c r="E166" s="43" t="s">
        <v>531</v>
      </c>
      <c r="F166" s="43" t="str">
        <f t="shared" si="12"/>
        <v>20中央労金生活習慣病A</v>
      </c>
      <c r="G166" s="43">
        <v>574</v>
      </c>
    </row>
    <row r="167" spans="1:7">
      <c r="A167" s="43">
        <v>0</v>
      </c>
      <c r="B167" s="43">
        <v>0</v>
      </c>
      <c r="D167" t="s">
        <v>344</v>
      </c>
      <c r="E167" s="43" t="s">
        <v>344</v>
      </c>
      <c r="F167" s="43" t="str">
        <f t="shared" si="12"/>
        <v>定期Ｂ胸部間接</v>
      </c>
      <c r="G167" s="43">
        <v>593</v>
      </c>
    </row>
    <row r="168" spans="1:7">
      <c r="A168" s="43">
        <v>0</v>
      </c>
      <c r="B168" s="43">
        <v>0</v>
      </c>
      <c r="D168" t="s">
        <v>175</v>
      </c>
      <c r="E168" s="43" t="s">
        <v>175</v>
      </c>
      <c r="F168" s="43" t="str">
        <f t="shared" si="12"/>
        <v>簡易ＶＤＴ</v>
      </c>
      <c r="G168" s="43">
        <v>595</v>
      </c>
    </row>
    <row r="169" spans="1:7">
      <c r="A169" s="43">
        <v>0</v>
      </c>
      <c r="B169" s="43">
        <v>0</v>
      </c>
      <c r="D169" t="s">
        <v>239</v>
      </c>
      <c r="E169" s="43" t="s">
        <v>239</v>
      </c>
      <c r="F169" s="43" t="str">
        <f t="shared" si="12"/>
        <v>小型船舶操縦士健康診断</v>
      </c>
      <c r="G169" s="43">
        <v>597</v>
      </c>
    </row>
    <row r="170" spans="1:7">
      <c r="A170" s="43">
        <v>0</v>
      </c>
      <c r="B170" s="43">
        <v>0</v>
      </c>
      <c r="D170" t="s">
        <v>532</v>
      </c>
      <c r="E170" s="43" t="s">
        <v>532</v>
      </c>
      <c r="F170" s="43" t="str">
        <f t="shared" si="12"/>
        <v>20中央労金生活習慣病A胃なし</v>
      </c>
      <c r="G170" s="43">
        <v>602</v>
      </c>
    </row>
    <row r="171" spans="1:7">
      <c r="A171" s="43">
        <v>0</v>
      </c>
      <c r="B171" s="43">
        <v>0</v>
      </c>
      <c r="D171" t="s">
        <v>534</v>
      </c>
      <c r="E171" s="43" t="s">
        <v>534</v>
      </c>
      <c r="F171" s="43" t="str">
        <f t="shared" si="12"/>
        <v>21横浜エレベータ（Ａ健診）</v>
      </c>
      <c r="G171" s="43">
        <v>608</v>
      </c>
    </row>
    <row r="172" spans="1:7">
      <c r="A172" s="43">
        <v>0</v>
      </c>
      <c r="B172" s="43">
        <v>0</v>
      </c>
      <c r="D172" t="s">
        <v>535</v>
      </c>
      <c r="E172" s="43" t="s">
        <v>535</v>
      </c>
      <c r="F172" s="43" t="str">
        <f t="shared" si="12"/>
        <v>21横浜エレベータ（Ｂ健診）</v>
      </c>
      <c r="G172" s="43">
        <v>611</v>
      </c>
    </row>
    <row r="173" spans="1:7">
      <c r="A173" s="43">
        <v>0</v>
      </c>
      <c r="B173" s="43">
        <v>0</v>
      </c>
      <c r="D173" t="s">
        <v>536</v>
      </c>
      <c r="E173" s="43" t="s">
        <v>536</v>
      </c>
      <c r="F173" s="43" t="str">
        <f t="shared" si="12"/>
        <v>21横浜エレベータ（Ｃ健診）</v>
      </c>
      <c r="G173" s="43">
        <v>612</v>
      </c>
    </row>
    <row r="174" spans="1:7">
      <c r="A174" s="43">
        <v>0</v>
      </c>
      <c r="B174" s="43">
        <v>0</v>
      </c>
      <c r="D174" t="s">
        <v>250</v>
      </c>
      <c r="E174" s="43" t="s">
        <v>250</v>
      </c>
      <c r="F174" s="43" t="str">
        <f t="shared" si="12"/>
        <v>人間ﾄﾞｯｸB(ﾊﾋﾟﾙｽ)</v>
      </c>
      <c r="G174" s="43">
        <v>1005</v>
      </c>
    </row>
    <row r="175" spans="1:7">
      <c r="A175" s="43">
        <v>0</v>
      </c>
      <c r="B175" s="43">
        <v>0</v>
      </c>
      <c r="D175" t="s">
        <v>537</v>
      </c>
      <c r="E175" s="43" t="s">
        <v>537</v>
      </c>
      <c r="F175" s="43" t="str">
        <f t="shared" si="12"/>
        <v>人間ﾄﾞｯｸB(ﾊﾋﾟﾙｽ)ｶﾒﾗ</v>
      </c>
      <c r="G175" s="43">
        <v>1006</v>
      </c>
    </row>
    <row r="176" spans="1:7">
      <c r="A176" s="43">
        <v>0</v>
      </c>
      <c r="B176" s="43">
        <v>0</v>
      </c>
      <c r="D176" t="s">
        <v>538</v>
      </c>
      <c r="E176" s="43" t="s">
        <v>538</v>
      </c>
      <c r="F176" s="43" t="str">
        <f t="shared" si="12"/>
        <v>骨密度検査（検査のみ）</v>
      </c>
      <c r="G176" s="43">
        <v>5281</v>
      </c>
    </row>
    <row r="177" spans="1:7">
      <c r="A177" s="43">
        <v>0</v>
      </c>
      <c r="B177" s="43">
        <v>0</v>
      </c>
      <c r="D177" t="s">
        <v>539</v>
      </c>
      <c r="E177" s="43" t="s">
        <v>539</v>
      </c>
      <c r="F177" s="43" t="str">
        <f t="shared" si="12"/>
        <v>19友愛十字会（港）利用者健診</v>
      </c>
      <c r="G177" s="43">
        <v>5358</v>
      </c>
    </row>
    <row r="178" spans="1:7">
      <c r="A178" s="43">
        <v>0</v>
      </c>
      <c r="B178" s="43">
        <v>0</v>
      </c>
      <c r="D178" t="s">
        <v>540</v>
      </c>
      <c r="E178" s="43" t="s">
        <v>540</v>
      </c>
      <c r="F178" s="43" t="str">
        <f t="shared" si="12"/>
        <v>診察、採血(友愛十字会)</v>
      </c>
      <c r="G178" s="43">
        <v>5359</v>
      </c>
    </row>
    <row r="179" spans="1:7">
      <c r="A179" s="43">
        <v>0</v>
      </c>
      <c r="B179" s="43">
        <v>0</v>
      </c>
      <c r="D179" t="s">
        <v>541</v>
      </c>
      <c r="E179" s="43" t="s">
        <v>541</v>
      </c>
      <c r="F179" s="43" t="str">
        <f t="shared" si="12"/>
        <v>採血(友愛十字会)</v>
      </c>
      <c r="G179" s="43">
        <v>5380</v>
      </c>
    </row>
    <row r="180" spans="1:7">
      <c r="A180" s="43">
        <v>0</v>
      </c>
      <c r="B180" s="43">
        <v>0</v>
      </c>
      <c r="D180" t="s">
        <v>240</v>
      </c>
      <c r="E180" s="43" t="s">
        <v>240</v>
      </c>
      <c r="F180" s="43" t="str">
        <f t="shared" si="12"/>
        <v>小原工業出張定期Ｄ</v>
      </c>
      <c r="G180" s="43">
        <v>9041</v>
      </c>
    </row>
    <row r="181" spans="1:7">
      <c r="A181" s="43">
        <v>0</v>
      </c>
      <c r="B181" s="43">
        <v>0</v>
      </c>
      <c r="D181" t="s">
        <v>361</v>
      </c>
      <c r="E181" s="43" t="s">
        <v>361</v>
      </c>
      <c r="F181" s="43" t="str">
        <f t="shared" si="12"/>
        <v>鉄鋼建設業協同Ｄ出張</v>
      </c>
      <c r="G181" s="43">
        <v>9042</v>
      </c>
    </row>
    <row r="182" spans="1:7">
      <c r="A182" s="43">
        <v>0</v>
      </c>
      <c r="B182" s="43">
        <v>0</v>
      </c>
      <c r="D182" t="s">
        <v>364</v>
      </c>
      <c r="E182" s="43" t="s">
        <v>364</v>
      </c>
      <c r="F182" s="43" t="str">
        <f t="shared" si="12"/>
        <v>渡航前Ａコース</v>
      </c>
      <c r="G182" s="43">
        <v>9047</v>
      </c>
    </row>
    <row r="183" spans="1:7">
      <c r="A183" s="43">
        <v>0</v>
      </c>
      <c r="B183" s="43">
        <v>0</v>
      </c>
      <c r="D183" t="s">
        <v>365</v>
      </c>
      <c r="E183" s="43" t="s">
        <v>365</v>
      </c>
      <c r="F183" s="43" t="str">
        <f t="shared" si="12"/>
        <v>渡航前Ａコース（胃）</v>
      </c>
      <c r="G183" s="43">
        <v>9049</v>
      </c>
    </row>
    <row r="184" spans="1:7">
      <c r="A184" s="43">
        <v>0</v>
      </c>
      <c r="B184" s="43">
        <v>0</v>
      </c>
      <c r="D184" t="s">
        <v>328</v>
      </c>
      <c r="E184" s="43" t="s">
        <v>328</v>
      </c>
      <c r="F184" s="43" t="str">
        <f t="shared" si="12"/>
        <v>大東学園高校・成人</v>
      </c>
      <c r="G184" s="43">
        <v>9055</v>
      </c>
    </row>
    <row r="185" spans="1:7">
      <c r="A185" s="43">
        <v>0</v>
      </c>
      <c r="B185" s="43">
        <v>0</v>
      </c>
      <c r="D185" t="s">
        <v>327</v>
      </c>
      <c r="E185" s="43" t="s">
        <v>327</v>
      </c>
      <c r="F185" s="43" t="str">
        <f t="shared" si="12"/>
        <v>大東学園高校・若年</v>
      </c>
      <c r="G185" s="43">
        <v>9056</v>
      </c>
    </row>
    <row r="186" spans="1:7">
      <c r="A186" s="43">
        <v>0</v>
      </c>
      <c r="B186" s="43">
        <v>0</v>
      </c>
      <c r="D186" t="s">
        <v>267</v>
      </c>
      <c r="E186" s="43" t="s">
        <v>267</v>
      </c>
      <c r="F186" s="43" t="str">
        <f t="shared" si="12"/>
        <v>成人健診（プロギア）</v>
      </c>
      <c r="G186" s="43">
        <v>9061</v>
      </c>
    </row>
    <row r="187" spans="1:7">
      <c r="A187" s="43">
        <v>0</v>
      </c>
      <c r="B187" s="43">
        <v>0</v>
      </c>
      <c r="D187" t="s">
        <v>169</v>
      </c>
      <c r="E187" s="43" t="s">
        <v>169</v>
      </c>
      <c r="F187" s="43" t="str">
        <f t="shared" si="12"/>
        <v>鉛健診</v>
      </c>
      <c r="G187" s="43">
        <v>9062</v>
      </c>
    </row>
    <row r="188" spans="1:7">
      <c r="A188" s="43">
        <v>0</v>
      </c>
      <c r="B188" s="43">
        <v>0</v>
      </c>
      <c r="D188" t="s">
        <v>542</v>
      </c>
      <c r="E188" s="43" t="s">
        <v>542</v>
      </c>
      <c r="F188" s="43" t="str">
        <f t="shared" si="12"/>
        <v>19広島ガスコース</v>
      </c>
      <c r="G188" s="43">
        <v>9068</v>
      </c>
    </row>
    <row r="189" spans="1:7">
      <c r="A189" s="43">
        <v>0</v>
      </c>
      <c r="B189" s="43">
        <v>0</v>
      </c>
      <c r="D189" t="s">
        <v>543</v>
      </c>
      <c r="E189" s="43" t="s">
        <v>543</v>
      </c>
      <c r="F189" s="43" t="str">
        <f t="shared" si="12"/>
        <v>18築地青果</v>
      </c>
      <c r="G189" s="43">
        <v>9072</v>
      </c>
    </row>
    <row r="190" spans="1:7">
      <c r="A190" s="43">
        <v>0</v>
      </c>
      <c r="B190" s="43">
        <v>0</v>
      </c>
      <c r="D190" t="s">
        <v>423</v>
      </c>
      <c r="E190" s="43" t="s">
        <v>423</v>
      </c>
      <c r="F190" s="43" t="str">
        <f t="shared" si="12"/>
        <v>北海道CPU関連産業健保(成人病)</v>
      </c>
      <c r="G190" s="43">
        <v>9080</v>
      </c>
    </row>
    <row r="191" spans="1:7">
      <c r="A191" s="43">
        <v>0</v>
      </c>
      <c r="B191" s="43">
        <v>0</v>
      </c>
      <c r="D191" t="s">
        <v>544</v>
      </c>
      <c r="E191" s="43" t="s">
        <v>544</v>
      </c>
      <c r="F191" s="43" t="str">
        <f t="shared" si="12"/>
        <v>18シーエスイーソフト（定期）</v>
      </c>
      <c r="G191" s="43">
        <v>9088</v>
      </c>
    </row>
    <row r="192" spans="1:7">
      <c r="A192" s="43">
        <v>0</v>
      </c>
      <c r="B192" s="43">
        <v>0</v>
      </c>
      <c r="D192" t="s">
        <v>545</v>
      </c>
      <c r="E192" s="43" t="s">
        <v>545</v>
      </c>
      <c r="F192" s="43" t="str">
        <f t="shared" si="12"/>
        <v>18シーエスイーソフト（ドック）</v>
      </c>
      <c r="G192" s="43">
        <v>9089</v>
      </c>
    </row>
    <row r="193" spans="1:7">
      <c r="A193" s="43">
        <v>0</v>
      </c>
      <c r="B193" s="43">
        <v>0</v>
      </c>
      <c r="D193" t="s">
        <v>140</v>
      </c>
      <c r="E193" s="43" t="s">
        <v>140</v>
      </c>
      <c r="F193" s="43" t="str">
        <f t="shared" si="12"/>
        <v>センコー（生活習慣病）</v>
      </c>
      <c r="G193" s="43">
        <v>9102</v>
      </c>
    </row>
    <row r="194" spans="1:7">
      <c r="A194" s="43">
        <v>0</v>
      </c>
      <c r="B194" s="43">
        <v>0</v>
      </c>
      <c r="D194" t="s">
        <v>143</v>
      </c>
      <c r="E194" s="43" t="s">
        <v>143</v>
      </c>
      <c r="F194" s="43" t="str">
        <f t="shared" si="12"/>
        <v>センコー（定期）</v>
      </c>
      <c r="G194" s="43">
        <v>9103</v>
      </c>
    </row>
    <row r="195" spans="1:7">
      <c r="A195" s="43">
        <v>0</v>
      </c>
      <c r="B195" s="43">
        <v>0</v>
      </c>
      <c r="D195" t="s">
        <v>205</v>
      </c>
      <c r="E195" s="43" t="s">
        <v>205</v>
      </c>
      <c r="F195" s="43" t="str">
        <f t="shared" si="12"/>
        <v>港区成人(64歳以下)肺癌付</v>
      </c>
      <c r="G195" s="43">
        <v>9105</v>
      </c>
    </row>
    <row r="196" spans="1:7">
      <c r="A196" s="43">
        <v>0</v>
      </c>
      <c r="B196" s="43">
        <v>0</v>
      </c>
      <c r="D196" t="s">
        <v>185</v>
      </c>
      <c r="E196" s="43" t="s">
        <v>185</v>
      </c>
      <c r="F196" s="43" t="str">
        <f t="shared" si="12"/>
        <v>胸部X線直接</v>
      </c>
      <c r="G196" s="43">
        <v>9112</v>
      </c>
    </row>
    <row r="197" spans="1:7">
      <c r="A197" s="43">
        <v>0</v>
      </c>
      <c r="B197" s="43">
        <v>0</v>
      </c>
      <c r="D197" t="s">
        <v>546</v>
      </c>
      <c r="E197" s="43" t="s">
        <v>546</v>
      </c>
      <c r="F197" s="43" t="str">
        <f t="shared" si="12"/>
        <v>18協会一般(胃ｶﾒﾗ)胸なし</v>
      </c>
      <c r="G197" s="43">
        <v>9114</v>
      </c>
    </row>
    <row r="198" spans="1:7">
      <c r="A198" s="43">
        <v>0</v>
      </c>
      <c r="B198" s="43">
        <v>0</v>
      </c>
      <c r="D198" t="s">
        <v>547</v>
      </c>
      <c r="E198" s="43" t="s">
        <v>547</v>
      </c>
      <c r="F198" s="43" t="str">
        <f t="shared" si="12"/>
        <v>20有機溶剤健診（馬尿酸）土建</v>
      </c>
      <c r="G198" s="43">
        <v>9124</v>
      </c>
    </row>
    <row r="199" spans="1:7">
      <c r="A199" s="43">
        <v>0</v>
      </c>
      <c r="B199" s="43">
        <v>0</v>
      </c>
      <c r="D199" t="s">
        <v>179</v>
      </c>
      <c r="E199" s="43" t="s">
        <v>179</v>
      </c>
      <c r="F199" s="43" t="str">
        <f t="shared" si="12"/>
        <v>協栄流通</v>
      </c>
      <c r="G199" s="43">
        <v>9133</v>
      </c>
    </row>
    <row r="200" spans="1:7">
      <c r="A200" s="43">
        <v>0</v>
      </c>
      <c r="B200" s="43">
        <v>0</v>
      </c>
      <c r="D200" t="s">
        <v>426</v>
      </c>
      <c r="E200" s="43" t="s">
        <v>426</v>
      </c>
      <c r="F200" s="43" t="str">
        <f t="shared" si="12"/>
        <v>麻薬健診</v>
      </c>
      <c r="G200" s="43">
        <v>9155</v>
      </c>
    </row>
    <row r="201" spans="1:7">
      <c r="A201" s="43">
        <v>0</v>
      </c>
      <c r="B201" s="43">
        <v>0</v>
      </c>
      <c r="D201" t="s">
        <v>251</v>
      </c>
      <c r="E201" s="43" t="s">
        <v>251</v>
      </c>
      <c r="F201" s="43" t="str">
        <f t="shared" si="12"/>
        <v>人間ドックB(胃ｶﾒﾗ)08</v>
      </c>
      <c r="G201" s="43">
        <v>9156</v>
      </c>
    </row>
    <row r="202" spans="1:7">
      <c r="A202" s="43">
        <v>0</v>
      </c>
      <c r="B202" s="43">
        <v>0</v>
      </c>
      <c r="D202" t="s">
        <v>178</v>
      </c>
      <c r="E202" s="43" t="s">
        <v>178</v>
      </c>
      <c r="F202" s="43" t="str">
        <f t="shared" si="12"/>
        <v>帰国時Ｂコース</v>
      </c>
      <c r="G202" s="43">
        <v>9157</v>
      </c>
    </row>
    <row r="203" spans="1:7">
      <c r="A203" s="43">
        <v>0</v>
      </c>
      <c r="B203" s="43">
        <v>0</v>
      </c>
      <c r="D203" t="s">
        <v>146</v>
      </c>
      <c r="E203" s="43" t="s">
        <v>146</v>
      </c>
      <c r="F203" s="43" t="str">
        <f t="shared" si="12"/>
        <v>ナチュラルコープ出張成人</v>
      </c>
      <c r="G203" s="43">
        <v>9158</v>
      </c>
    </row>
    <row r="204" spans="1:7">
      <c r="A204" s="43">
        <v>0</v>
      </c>
      <c r="B204" s="43">
        <v>0</v>
      </c>
      <c r="D204" t="s">
        <v>147</v>
      </c>
      <c r="E204" s="43" t="s">
        <v>147</v>
      </c>
      <c r="F204" s="43" t="str">
        <f t="shared" si="12"/>
        <v>ナチュラルコープ出張成人胃なし</v>
      </c>
      <c r="G204" s="43">
        <v>9159</v>
      </c>
    </row>
    <row r="205" spans="1:7">
      <c r="A205" s="43">
        <v>0</v>
      </c>
      <c r="B205" s="43">
        <v>0</v>
      </c>
      <c r="D205" t="s">
        <v>206</v>
      </c>
      <c r="E205" s="43" t="s">
        <v>206</v>
      </c>
      <c r="F205" s="43" t="str">
        <f t="shared" si="12"/>
        <v>港区成人(65歳以上)</v>
      </c>
      <c r="G205" s="43">
        <v>9166</v>
      </c>
    </row>
    <row r="206" spans="1:7">
      <c r="A206" s="43">
        <v>0</v>
      </c>
      <c r="B206" s="43">
        <v>0</v>
      </c>
      <c r="D206" t="s">
        <v>207</v>
      </c>
      <c r="E206" s="43" t="s">
        <v>207</v>
      </c>
      <c r="F206" s="43" t="str">
        <f t="shared" si="12"/>
        <v>港区成人(65歳以上)肺癌付</v>
      </c>
      <c r="G206" s="43">
        <v>9167</v>
      </c>
    </row>
    <row r="207" spans="1:7">
      <c r="A207" s="43">
        <v>0</v>
      </c>
      <c r="B207" s="43">
        <v>0</v>
      </c>
      <c r="D207" t="s">
        <v>141</v>
      </c>
      <c r="E207" s="43" t="s">
        <v>141</v>
      </c>
      <c r="F207" s="43" t="str">
        <f t="shared" si="12"/>
        <v>センコー（生活習慣病）　胃なし</v>
      </c>
      <c r="G207" s="43">
        <v>9168</v>
      </c>
    </row>
    <row r="208" spans="1:7">
      <c r="A208" s="43">
        <v>0</v>
      </c>
      <c r="B208" s="43">
        <v>0</v>
      </c>
      <c r="D208" t="s">
        <v>270</v>
      </c>
      <c r="E208" s="43" t="s">
        <v>270</v>
      </c>
      <c r="F208" s="43" t="str">
        <f t="shared" ref="F208:F269" si="13">C208&amp;D208</f>
        <v>正則高校職員定期</v>
      </c>
      <c r="G208" s="43">
        <v>9173</v>
      </c>
    </row>
    <row r="209" spans="1:7">
      <c r="A209" s="43">
        <v>0</v>
      </c>
      <c r="B209" s="43">
        <v>0</v>
      </c>
      <c r="D209" t="s">
        <v>150</v>
      </c>
      <c r="E209" s="43" t="s">
        <v>150</v>
      </c>
      <c r="F209" s="43" t="str">
        <f t="shared" si="13"/>
        <v>パルシステム定期</v>
      </c>
      <c r="G209" s="43">
        <v>9176</v>
      </c>
    </row>
    <row r="210" spans="1:7">
      <c r="A210" s="43">
        <v>0</v>
      </c>
      <c r="B210" s="43">
        <v>0</v>
      </c>
      <c r="D210" t="s">
        <v>338</v>
      </c>
      <c r="E210" s="43" t="s">
        <v>338</v>
      </c>
      <c r="F210" s="43" t="str">
        <f t="shared" si="13"/>
        <v>定期（ソルコム）</v>
      </c>
      <c r="G210" s="43">
        <v>9197</v>
      </c>
    </row>
    <row r="211" spans="1:7">
      <c r="A211" s="43">
        <v>0</v>
      </c>
      <c r="B211" s="43">
        <v>0</v>
      </c>
      <c r="D211" t="s">
        <v>252</v>
      </c>
      <c r="E211" s="43" t="s">
        <v>252</v>
      </c>
      <c r="F211" s="43" t="str">
        <f t="shared" si="13"/>
        <v>人間ドックB(胃なし)08</v>
      </c>
      <c r="G211" s="43">
        <v>9204</v>
      </c>
    </row>
    <row r="212" spans="1:7">
      <c r="A212" s="43">
        <v>0</v>
      </c>
      <c r="B212" s="43">
        <v>0</v>
      </c>
      <c r="D212" t="s">
        <v>383</v>
      </c>
      <c r="E212" s="43" t="s">
        <v>383</v>
      </c>
      <c r="F212" s="43" t="str">
        <f t="shared" si="13"/>
        <v>頭部ＣＴ検査</v>
      </c>
      <c r="G212" s="43">
        <v>9207</v>
      </c>
    </row>
    <row r="213" spans="1:7">
      <c r="A213" s="43">
        <v>0</v>
      </c>
      <c r="B213" s="43">
        <v>0</v>
      </c>
      <c r="D213" t="s">
        <v>296</v>
      </c>
      <c r="E213" s="43" t="s">
        <v>296</v>
      </c>
      <c r="F213" s="43" t="str">
        <f t="shared" si="13"/>
        <v>青果大腸ｶﾞﾝ2日法検査</v>
      </c>
      <c r="G213" s="43">
        <v>9219</v>
      </c>
    </row>
    <row r="214" spans="1:7">
      <c r="A214" s="43">
        <v>0</v>
      </c>
      <c r="B214" s="43">
        <v>0</v>
      </c>
      <c r="D214" t="s">
        <v>295</v>
      </c>
      <c r="E214" s="43" t="s">
        <v>295</v>
      </c>
      <c r="F214" s="43" t="str">
        <f t="shared" si="13"/>
        <v>青果大腸ｶﾞﾝ2日法（未加入）</v>
      </c>
      <c r="G214" s="43">
        <v>9220</v>
      </c>
    </row>
    <row r="215" spans="1:7">
      <c r="A215" s="43">
        <v>0</v>
      </c>
      <c r="B215" s="43">
        <v>0</v>
      </c>
      <c r="D215" t="s">
        <v>548</v>
      </c>
      <c r="E215" s="43" t="s">
        <v>548</v>
      </c>
      <c r="F215" s="43" t="str">
        <f t="shared" si="13"/>
        <v>18ソルコム（ドック）</v>
      </c>
      <c r="G215" s="43">
        <v>9223</v>
      </c>
    </row>
    <row r="216" spans="1:7">
      <c r="A216" s="43">
        <v>0</v>
      </c>
      <c r="B216" s="43">
        <v>0</v>
      </c>
      <c r="D216" t="s">
        <v>549</v>
      </c>
      <c r="E216" s="43" t="s">
        <v>549</v>
      </c>
      <c r="F216" s="43" t="str">
        <f t="shared" si="13"/>
        <v>20千葉土建</v>
      </c>
      <c r="G216" s="43">
        <v>9224</v>
      </c>
    </row>
    <row r="217" spans="1:7">
      <c r="A217" s="43">
        <v>0</v>
      </c>
      <c r="B217" s="43">
        <v>0</v>
      </c>
      <c r="D217" t="s">
        <v>310</v>
      </c>
      <c r="E217" s="43" t="s">
        <v>310</v>
      </c>
      <c r="F217" s="43" t="str">
        <f t="shared" si="13"/>
        <v>洗心保育園定期冬季</v>
      </c>
      <c r="G217" s="43">
        <v>9232</v>
      </c>
    </row>
    <row r="218" spans="1:7">
      <c r="A218" s="43">
        <v>0</v>
      </c>
      <c r="B218" s="43">
        <v>0</v>
      </c>
      <c r="D218" t="s">
        <v>306</v>
      </c>
      <c r="E218" s="43" t="s">
        <v>306</v>
      </c>
      <c r="F218" s="43" t="str">
        <f t="shared" si="13"/>
        <v>千葉土建成人Ｂ</v>
      </c>
      <c r="G218" s="43">
        <v>9236</v>
      </c>
    </row>
    <row r="219" spans="1:7">
      <c r="A219" s="43">
        <v>0</v>
      </c>
      <c r="B219" s="43">
        <v>0</v>
      </c>
      <c r="D219" t="s">
        <v>339</v>
      </c>
      <c r="E219" s="43" t="s">
        <v>339</v>
      </c>
      <c r="F219" s="43" t="str">
        <f t="shared" si="13"/>
        <v>定期A(08)胸なし</v>
      </c>
      <c r="G219" s="43">
        <v>9237</v>
      </c>
    </row>
    <row r="220" spans="1:7">
      <c r="A220" s="43">
        <v>0</v>
      </c>
      <c r="B220" s="43">
        <v>0</v>
      </c>
      <c r="D220" t="s">
        <v>358</v>
      </c>
      <c r="E220" s="43" t="s">
        <v>358</v>
      </c>
      <c r="F220" s="43" t="str">
        <f t="shared" si="13"/>
        <v>定期健診（民商）</v>
      </c>
      <c r="G220" s="43">
        <v>9239</v>
      </c>
    </row>
    <row r="221" spans="1:7">
      <c r="A221" s="43">
        <v>0</v>
      </c>
      <c r="B221" s="43">
        <v>0</v>
      </c>
      <c r="D221" t="s">
        <v>550</v>
      </c>
      <c r="E221" s="43" t="s">
        <v>550</v>
      </c>
      <c r="F221" s="43" t="str">
        <f t="shared" si="13"/>
        <v>定期A(はつらつ）</v>
      </c>
      <c r="G221" s="43">
        <v>9240</v>
      </c>
    </row>
    <row r="222" spans="1:7">
      <c r="A222" s="43">
        <v>0</v>
      </c>
      <c r="B222" s="43">
        <v>0</v>
      </c>
      <c r="D222" t="s">
        <v>171</v>
      </c>
      <c r="E222" s="43" t="s">
        <v>171</v>
      </c>
      <c r="F222" s="43" t="str">
        <f t="shared" si="13"/>
        <v>学生健診（出張）</v>
      </c>
      <c r="G222" s="43">
        <v>9242</v>
      </c>
    </row>
    <row r="223" spans="1:7">
      <c r="A223" s="43">
        <v>0</v>
      </c>
      <c r="B223" s="43">
        <v>0</v>
      </c>
      <c r="D223" t="s">
        <v>151</v>
      </c>
      <c r="E223" s="43" t="s">
        <v>151</v>
      </c>
      <c r="F223" s="43" t="str">
        <f t="shared" si="13"/>
        <v>ﾋﾄHb便潜血2回</v>
      </c>
      <c r="G223" s="43">
        <v>9243</v>
      </c>
    </row>
    <row r="224" spans="1:7">
      <c r="A224" s="43">
        <v>0</v>
      </c>
      <c r="B224" s="43">
        <v>0</v>
      </c>
      <c r="D224" t="s">
        <v>357</v>
      </c>
      <c r="E224" s="43" t="s">
        <v>357</v>
      </c>
      <c r="F224" s="43" t="str">
        <f t="shared" si="13"/>
        <v>定期健診（全日本民医連）</v>
      </c>
      <c r="G224" s="43">
        <v>9252</v>
      </c>
    </row>
    <row r="225" spans="1:7">
      <c r="A225" s="43">
        <v>0</v>
      </c>
      <c r="B225" s="43">
        <v>0</v>
      </c>
      <c r="D225" t="s">
        <v>551</v>
      </c>
      <c r="E225" s="43" t="s">
        <v>551</v>
      </c>
      <c r="F225" s="43" t="str">
        <f t="shared" si="13"/>
        <v>18定期健診（東京リスマチック）</v>
      </c>
      <c r="G225" s="43">
        <v>9255</v>
      </c>
    </row>
    <row r="226" spans="1:7">
      <c r="A226" s="43">
        <v>0</v>
      </c>
      <c r="B226" s="43">
        <v>0</v>
      </c>
      <c r="D226" t="s">
        <v>353</v>
      </c>
      <c r="E226" s="43" t="s">
        <v>353</v>
      </c>
      <c r="F226" s="43" t="str">
        <f t="shared" si="13"/>
        <v>定期健診(胸間)成人</v>
      </c>
      <c r="G226" s="43">
        <v>9259</v>
      </c>
    </row>
    <row r="227" spans="1:7">
      <c r="A227" s="43">
        <v>0</v>
      </c>
      <c r="B227" s="43">
        <v>0</v>
      </c>
      <c r="D227" t="s">
        <v>163</v>
      </c>
      <c r="E227" s="43" t="s">
        <v>163</v>
      </c>
      <c r="F227" s="43" t="str">
        <f t="shared" si="13"/>
        <v>胃カメラ</v>
      </c>
      <c r="G227" s="43">
        <v>9272</v>
      </c>
    </row>
    <row r="228" spans="1:7">
      <c r="A228" s="43">
        <v>0</v>
      </c>
      <c r="B228" s="43">
        <v>0</v>
      </c>
      <c r="D228" t="s">
        <v>552</v>
      </c>
      <c r="E228" s="43" t="s">
        <v>552</v>
      </c>
      <c r="F228" s="43" t="str">
        <f t="shared" si="13"/>
        <v>葛西人間ﾄﾞｯｸ</v>
      </c>
      <c r="G228" s="43">
        <v>9280</v>
      </c>
    </row>
    <row r="229" spans="1:7">
      <c r="A229" s="43">
        <v>0</v>
      </c>
      <c r="B229" s="43">
        <v>0</v>
      </c>
      <c r="D229" t="s">
        <v>144</v>
      </c>
      <c r="E229" s="43" t="s">
        <v>144</v>
      </c>
      <c r="F229" s="43" t="str">
        <f t="shared" si="13"/>
        <v>ツベルクリン接種</v>
      </c>
      <c r="G229" s="43">
        <v>9287</v>
      </c>
    </row>
    <row r="230" spans="1:7">
      <c r="A230" s="43">
        <v>0</v>
      </c>
      <c r="B230" s="43">
        <v>0</v>
      </c>
      <c r="D230" t="s">
        <v>407</v>
      </c>
      <c r="E230" s="43" t="s">
        <v>407</v>
      </c>
      <c r="F230" s="43" t="str">
        <f t="shared" si="13"/>
        <v>浜松ﾎﾄﾆｸｽ(29才以下)</v>
      </c>
      <c r="G230" s="43">
        <v>9292</v>
      </c>
    </row>
    <row r="231" spans="1:7">
      <c r="A231" s="43">
        <v>0</v>
      </c>
      <c r="B231" s="43">
        <v>0</v>
      </c>
      <c r="D231" t="s">
        <v>553</v>
      </c>
      <c r="E231" s="43" t="s">
        <v>553</v>
      </c>
      <c r="F231" s="43" t="str">
        <f t="shared" si="13"/>
        <v>19浜松ﾎﾄﾆｸｽ(25才～34才)</v>
      </c>
      <c r="G231" s="43">
        <v>9293</v>
      </c>
    </row>
    <row r="232" spans="1:7">
      <c r="A232" s="43">
        <v>0</v>
      </c>
      <c r="B232" s="43">
        <v>0</v>
      </c>
      <c r="D232" t="s">
        <v>409</v>
      </c>
      <c r="E232" s="43" t="s">
        <v>409</v>
      </c>
      <c r="F232" s="43" t="str">
        <f t="shared" si="13"/>
        <v>浜松ﾎﾄﾆｸｽ(35才以上)胃なし</v>
      </c>
      <c r="G232" s="43">
        <v>9294</v>
      </c>
    </row>
    <row r="233" spans="1:7">
      <c r="A233" s="43">
        <v>0</v>
      </c>
      <c r="B233" s="43">
        <v>0</v>
      </c>
      <c r="D233" t="s">
        <v>194</v>
      </c>
      <c r="E233" s="43" t="s">
        <v>194</v>
      </c>
      <c r="F233" s="43" t="str">
        <f t="shared" si="13"/>
        <v>血液型</v>
      </c>
      <c r="G233" s="43">
        <v>9295</v>
      </c>
    </row>
    <row r="234" spans="1:7">
      <c r="A234" s="43">
        <v>0</v>
      </c>
      <c r="B234" s="43">
        <v>0</v>
      </c>
      <c r="D234" t="s">
        <v>359</v>
      </c>
      <c r="E234" s="43" t="s">
        <v>359</v>
      </c>
      <c r="F234" s="43" t="str">
        <f t="shared" si="13"/>
        <v>定期健診Ｄａ</v>
      </c>
      <c r="G234" s="43">
        <v>9305</v>
      </c>
    </row>
    <row r="235" spans="1:7">
      <c r="A235" s="43">
        <v>0</v>
      </c>
      <c r="B235" s="43">
        <v>0</v>
      </c>
      <c r="D235" t="s">
        <v>554</v>
      </c>
      <c r="E235" s="43" t="s">
        <v>554</v>
      </c>
      <c r="F235" s="43" t="str">
        <f t="shared" si="13"/>
        <v>20有機溶剤健診(ﾒﾁﾙ馬尿酸）土建</v>
      </c>
      <c r="G235" s="43">
        <v>9310</v>
      </c>
    </row>
    <row r="236" spans="1:7">
      <c r="A236" s="43">
        <v>0</v>
      </c>
      <c r="B236" s="43">
        <v>0</v>
      </c>
      <c r="D236" t="s">
        <v>281</v>
      </c>
      <c r="E236" s="43" t="s">
        <v>281</v>
      </c>
      <c r="F236" s="43" t="str">
        <f t="shared" si="13"/>
        <v>生活習慣病健診（関東ＩＴソフト健保</v>
      </c>
      <c r="G236" s="43">
        <v>9312</v>
      </c>
    </row>
    <row r="237" spans="1:7">
      <c r="A237" s="43">
        <v>0</v>
      </c>
      <c r="B237" s="43">
        <v>0</v>
      </c>
      <c r="D237" t="s">
        <v>412</v>
      </c>
      <c r="E237" s="43" t="s">
        <v>412</v>
      </c>
      <c r="F237" s="43" t="str">
        <f t="shared" si="13"/>
        <v>便培養</v>
      </c>
      <c r="G237" s="43">
        <v>9320</v>
      </c>
    </row>
    <row r="238" spans="1:7">
      <c r="A238" s="43">
        <v>0</v>
      </c>
      <c r="B238" s="43">
        <v>0</v>
      </c>
      <c r="D238" t="s">
        <v>556</v>
      </c>
      <c r="E238" s="43" t="s">
        <v>556</v>
      </c>
      <c r="F238" s="43" t="str">
        <f t="shared" si="13"/>
        <v>18ｲｰｽﾀﾝﾓｰﾀｰｽ（春）来院</v>
      </c>
      <c r="G238" s="43">
        <v>9323</v>
      </c>
    </row>
    <row r="239" spans="1:7">
      <c r="A239" s="43">
        <v>0</v>
      </c>
      <c r="B239" s="43">
        <v>0</v>
      </c>
      <c r="D239" t="s">
        <v>330</v>
      </c>
      <c r="E239" s="43" t="s">
        <v>330</v>
      </c>
      <c r="F239" s="43" t="str">
        <f t="shared" si="13"/>
        <v>団地診療所定期</v>
      </c>
      <c r="G239" s="43">
        <v>9324</v>
      </c>
    </row>
    <row r="240" spans="1:7">
      <c r="A240" s="43">
        <v>0</v>
      </c>
      <c r="B240" s="43">
        <v>0</v>
      </c>
      <c r="D240" t="s">
        <v>132</v>
      </c>
      <c r="E240" s="43" t="s">
        <v>132</v>
      </c>
      <c r="F240" s="43" t="str">
        <f t="shared" si="13"/>
        <v>シニア海外ボランティア健診（男）</v>
      </c>
      <c r="G240" s="43">
        <v>9329</v>
      </c>
    </row>
    <row r="241" spans="1:7">
      <c r="A241" s="43">
        <v>0</v>
      </c>
      <c r="B241" s="43">
        <v>0</v>
      </c>
      <c r="D241" t="s">
        <v>131</v>
      </c>
      <c r="E241" s="43" t="s">
        <v>131</v>
      </c>
      <c r="F241" s="43" t="str">
        <f t="shared" si="13"/>
        <v>シニア海外ボランティア健診（女）</v>
      </c>
      <c r="G241" s="43">
        <v>9330</v>
      </c>
    </row>
    <row r="242" spans="1:7">
      <c r="A242" s="43">
        <v>0</v>
      </c>
      <c r="B242" s="43">
        <v>0</v>
      </c>
      <c r="D242" t="s">
        <v>266</v>
      </c>
      <c r="E242" s="43" t="s">
        <v>266</v>
      </c>
      <c r="F242" s="43" t="str">
        <f t="shared" si="13"/>
        <v>成人Ｇ（胃直接）</v>
      </c>
      <c r="G242" s="43">
        <v>9358</v>
      </c>
    </row>
    <row r="243" spans="1:7">
      <c r="A243" s="43">
        <v>0</v>
      </c>
      <c r="B243" s="43">
        <v>0</v>
      </c>
      <c r="D243" t="s">
        <v>348</v>
      </c>
      <c r="E243" s="43" t="s">
        <v>348</v>
      </c>
      <c r="F243" s="43" t="str">
        <f t="shared" si="13"/>
        <v>定期健診（30歳）</v>
      </c>
      <c r="G243" s="43">
        <v>9359</v>
      </c>
    </row>
    <row r="244" spans="1:7">
      <c r="A244" s="43">
        <v>0</v>
      </c>
      <c r="B244" s="43">
        <v>0</v>
      </c>
      <c r="D244" t="s">
        <v>349</v>
      </c>
      <c r="E244" s="43" t="s">
        <v>349</v>
      </c>
      <c r="F244" s="43" t="str">
        <f t="shared" si="13"/>
        <v>定期健診（34歳以下）</v>
      </c>
      <c r="G244" s="43">
        <v>9361</v>
      </c>
    </row>
    <row r="245" spans="1:7">
      <c r="A245" s="43">
        <v>0</v>
      </c>
      <c r="B245" s="43">
        <v>0</v>
      </c>
      <c r="D245" t="s">
        <v>351</v>
      </c>
      <c r="E245" s="43" t="s">
        <v>351</v>
      </c>
      <c r="F245" s="43" t="str">
        <f t="shared" si="13"/>
        <v>定期健診（35才以上胃なし）</v>
      </c>
      <c r="G245" s="43">
        <v>9362</v>
      </c>
    </row>
    <row r="246" spans="1:7">
      <c r="A246" s="43">
        <v>0</v>
      </c>
      <c r="B246" s="43">
        <v>0</v>
      </c>
      <c r="D246" t="s">
        <v>350</v>
      </c>
      <c r="E246" s="43" t="s">
        <v>350</v>
      </c>
      <c r="F246" s="43" t="str">
        <f t="shared" si="13"/>
        <v>定期健診（35才以上胃(間接)Ｘ線）</v>
      </c>
      <c r="G246" s="43">
        <v>9363</v>
      </c>
    </row>
    <row r="247" spans="1:7">
      <c r="A247" s="43">
        <v>0</v>
      </c>
      <c r="B247" s="43">
        <v>0</v>
      </c>
      <c r="D247" t="s">
        <v>122</v>
      </c>
      <c r="E247" s="43" t="s">
        <v>122</v>
      </c>
      <c r="F247" s="43" t="str">
        <f t="shared" si="13"/>
        <v>カーディフ生命健診</v>
      </c>
      <c r="G247" s="43">
        <v>9400</v>
      </c>
    </row>
    <row r="248" spans="1:7">
      <c r="A248" s="43">
        <v>0</v>
      </c>
      <c r="B248" s="43">
        <v>0</v>
      </c>
      <c r="D248" t="s">
        <v>268</v>
      </c>
      <c r="E248" s="43" t="s">
        <v>268</v>
      </c>
      <c r="F248" s="43" t="str">
        <f t="shared" si="13"/>
        <v>成人健診（プロギア）胃なし</v>
      </c>
      <c r="G248" s="43">
        <v>9403</v>
      </c>
    </row>
    <row r="249" spans="1:7">
      <c r="A249" s="43">
        <v>0</v>
      </c>
      <c r="B249" s="43">
        <v>0</v>
      </c>
      <c r="D249" t="s">
        <v>269</v>
      </c>
      <c r="E249" s="43" t="s">
        <v>269</v>
      </c>
      <c r="F249" s="43" t="str">
        <f t="shared" si="13"/>
        <v>成人健診（プロギア）便なし</v>
      </c>
      <c r="G249" s="43">
        <v>9407</v>
      </c>
    </row>
    <row r="250" spans="1:7">
      <c r="A250" s="43">
        <v>0</v>
      </c>
      <c r="B250" s="43">
        <v>0</v>
      </c>
      <c r="D250" t="s">
        <v>232</v>
      </c>
      <c r="E250" s="43" t="s">
        <v>232</v>
      </c>
      <c r="F250" s="43" t="str">
        <f t="shared" si="13"/>
        <v>若年健診(尿4,ｵｰｼﾞｵ)</v>
      </c>
      <c r="G250" s="43">
        <v>9409</v>
      </c>
    </row>
    <row r="251" spans="1:7">
      <c r="A251" s="43">
        <v>0</v>
      </c>
      <c r="B251" s="43">
        <v>0</v>
      </c>
      <c r="D251" t="s">
        <v>214</v>
      </c>
      <c r="E251" s="43" t="s">
        <v>214</v>
      </c>
      <c r="F251" s="43" t="str">
        <f t="shared" si="13"/>
        <v>骨密度検査</v>
      </c>
      <c r="G251" s="43">
        <v>9412</v>
      </c>
    </row>
    <row r="252" spans="1:7">
      <c r="A252" s="43">
        <v>0</v>
      </c>
      <c r="B252" s="43">
        <v>0</v>
      </c>
      <c r="D252" t="s">
        <v>557</v>
      </c>
      <c r="E252" s="43" t="s">
        <v>557</v>
      </c>
      <c r="F252" s="43" t="str">
        <f t="shared" si="13"/>
        <v>18ソルコム（ドック）胃カメラ</v>
      </c>
      <c r="G252" s="43">
        <v>9433</v>
      </c>
    </row>
    <row r="253" spans="1:7">
      <c r="A253" s="43">
        <v>0</v>
      </c>
      <c r="B253" s="43">
        <v>0</v>
      </c>
      <c r="D253" t="s">
        <v>401</v>
      </c>
      <c r="E253" s="43" t="s">
        <v>401</v>
      </c>
      <c r="F253" s="43" t="str">
        <f t="shared" si="13"/>
        <v>乳房触診+ﾏﾝﾓ2方向</v>
      </c>
      <c r="G253" s="43">
        <v>9435</v>
      </c>
    </row>
    <row r="254" spans="1:7">
      <c r="A254" s="43">
        <v>0</v>
      </c>
      <c r="B254" s="43">
        <v>0</v>
      </c>
      <c r="D254" t="s">
        <v>173</v>
      </c>
      <c r="E254" s="43" t="s">
        <v>173</v>
      </c>
      <c r="F254" s="43" t="str">
        <f t="shared" si="13"/>
        <v>学生健診ﾊﾞﾝﾄﾞﾓﾓ用</v>
      </c>
      <c r="G254" s="43">
        <v>9436</v>
      </c>
    </row>
    <row r="255" spans="1:7">
      <c r="A255" s="43">
        <v>0</v>
      </c>
      <c r="B255" s="43">
        <v>0</v>
      </c>
      <c r="D255" t="s">
        <v>301</v>
      </c>
      <c r="E255" s="43" t="s">
        <v>301</v>
      </c>
      <c r="F255" s="43" t="str">
        <f t="shared" si="13"/>
        <v>石綿健診（二次）</v>
      </c>
      <c r="G255" s="43">
        <v>9447</v>
      </c>
    </row>
    <row r="256" spans="1:7">
      <c r="A256" s="43">
        <v>0</v>
      </c>
      <c r="B256" s="43">
        <v>0</v>
      </c>
      <c r="D256" t="s">
        <v>142</v>
      </c>
      <c r="E256" s="43" t="s">
        <v>142</v>
      </c>
      <c r="F256" s="43" t="str">
        <f t="shared" si="13"/>
        <v>センコー（生活習慣病）胃カメラ</v>
      </c>
      <c r="G256" s="43">
        <v>9449</v>
      </c>
    </row>
    <row r="257" spans="1:7">
      <c r="A257" s="43">
        <v>0</v>
      </c>
      <c r="B257" s="43">
        <v>0</v>
      </c>
      <c r="D257" t="s">
        <v>558</v>
      </c>
      <c r="E257" s="43" t="s">
        <v>558</v>
      </c>
      <c r="F257" s="43" t="str">
        <f t="shared" si="13"/>
        <v>18ソルコム（ドック）胃なし</v>
      </c>
      <c r="G257" s="43">
        <v>9452</v>
      </c>
    </row>
    <row r="258" spans="1:7">
      <c r="A258" s="43">
        <v>0</v>
      </c>
      <c r="B258" s="43">
        <v>0</v>
      </c>
      <c r="D258" t="s">
        <v>113</v>
      </c>
      <c r="E258" s="43" t="s">
        <v>113</v>
      </c>
      <c r="F258" s="43" t="str">
        <f t="shared" si="13"/>
        <v>ＴＨＰ健診</v>
      </c>
      <c r="G258" s="43">
        <v>9454</v>
      </c>
    </row>
    <row r="259" spans="1:7">
      <c r="A259" s="43">
        <v>0</v>
      </c>
      <c r="B259" s="43">
        <v>0</v>
      </c>
      <c r="D259" t="s">
        <v>172</v>
      </c>
      <c r="E259" s="43" t="s">
        <v>172</v>
      </c>
      <c r="F259" s="43" t="str">
        <f t="shared" si="13"/>
        <v>学生健診（未来大学）</v>
      </c>
      <c r="G259" s="43">
        <v>9476</v>
      </c>
    </row>
    <row r="260" spans="1:7">
      <c r="A260" s="43">
        <v>0</v>
      </c>
      <c r="B260" s="43">
        <v>0</v>
      </c>
      <c r="D260" t="s">
        <v>145</v>
      </c>
      <c r="E260" s="43" t="s">
        <v>145</v>
      </c>
      <c r="F260" s="43" t="str">
        <f t="shared" si="13"/>
        <v>ドック（関東ＩＴｿﾌﾄｳｪｱ健保）</v>
      </c>
      <c r="G260" s="43">
        <v>9479</v>
      </c>
    </row>
    <row r="261" spans="1:7">
      <c r="A261" s="43">
        <v>0</v>
      </c>
      <c r="B261" s="43">
        <v>0</v>
      </c>
      <c r="D261" t="s">
        <v>120</v>
      </c>
      <c r="E261" s="43" t="s">
        <v>120</v>
      </c>
      <c r="F261" s="43" t="str">
        <f t="shared" si="13"/>
        <v>おあしす基本</v>
      </c>
      <c r="G261" s="43">
        <v>9486</v>
      </c>
    </row>
    <row r="262" spans="1:7">
      <c r="A262" s="43">
        <v>0</v>
      </c>
      <c r="B262" s="43">
        <v>0</v>
      </c>
      <c r="D262" t="s">
        <v>121</v>
      </c>
      <c r="E262" s="43" t="s">
        <v>121</v>
      </c>
      <c r="F262" s="43" t="str">
        <f t="shared" si="13"/>
        <v>オースビー定期</v>
      </c>
      <c r="G262" s="43">
        <v>9522</v>
      </c>
    </row>
    <row r="263" spans="1:7">
      <c r="A263" s="43">
        <v>0</v>
      </c>
      <c r="B263" s="43">
        <v>0</v>
      </c>
      <c r="D263" t="s">
        <v>559</v>
      </c>
      <c r="E263" s="43" t="s">
        <v>559</v>
      </c>
      <c r="F263" s="43" t="str">
        <f t="shared" si="13"/>
        <v>日野交通(秋季)</v>
      </c>
      <c r="G263" s="43">
        <v>9529</v>
      </c>
    </row>
    <row r="264" spans="1:7">
      <c r="A264" s="43">
        <v>0</v>
      </c>
      <c r="B264" s="43">
        <v>0</v>
      </c>
      <c r="D264" t="s">
        <v>393</v>
      </c>
      <c r="E264" s="43" t="s">
        <v>393</v>
      </c>
      <c r="F264" s="43" t="str">
        <f t="shared" si="13"/>
        <v>日野交通(省略)</v>
      </c>
      <c r="G264" s="43">
        <v>9530</v>
      </c>
    </row>
    <row r="265" spans="1:7">
      <c r="A265" s="43">
        <v>0</v>
      </c>
      <c r="B265" s="43">
        <v>0</v>
      </c>
      <c r="D265" t="s">
        <v>303</v>
      </c>
      <c r="E265" s="43" t="s">
        <v>303</v>
      </c>
      <c r="F265" s="43" t="str">
        <f t="shared" si="13"/>
        <v>千葉土建(千葉支部)</v>
      </c>
      <c r="G265" s="43">
        <v>9531</v>
      </c>
    </row>
    <row r="266" spans="1:7">
      <c r="A266" s="43">
        <v>0</v>
      </c>
      <c r="B266" s="43">
        <v>0</v>
      </c>
      <c r="D266" t="s">
        <v>560</v>
      </c>
      <c r="E266" s="43" t="s">
        <v>560</v>
      </c>
      <c r="F266" s="43" t="str">
        <f t="shared" si="13"/>
        <v>18協会一般＋付加(胸なし)</v>
      </c>
      <c r="G266" s="43">
        <v>9541</v>
      </c>
    </row>
    <row r="267" spans="1:7">
      <c r="A267" s="43">
        <v>0</v>
      </c>
      <c r="B267" s="43">
        <v>0</v>
      </c>
      <c r="D267" t="s">
        <v>561</v>
      </c>
      <c r="E267" s="43" t="s">
        <v>561</v>
      </c>
      <c r="F267" s="43" t="str">
        <f t="shared" si="13"/>
        <v>コープデリ定期健診</v>
      </c>
      <c r="G267" s="43">
        <v>9554</v>
      </c>
    </row>
    <row r="268" spans="1:7">
      <c r="A268" s="43">
        <v>0</v>
      </c>
      <c r="B268" s="43">
        <v>0</v>
      </c>
      <c r="D268" t="s">
        <v>127</v>
      </c>
      <c r="E268" s="43" t="s">
        <v>127</v>
      </c>
      <c r="F268" s="43" t="str">
        <f t="shared" si="13"/>
        <v>コープネット深夜業健診</v>
      </c>
      <c r="G268" s="43">
        <v>9557</v>
      </c>
    </row>
    <row r="269" spans="1:7">
      <c r="A269" s="43">
        <v>0</v>
      </c>
      <c r="B269" s="43">
        <v>0</v>
      </c>
      <c r="D269" t="s">
        <v>347</v>
      </c>
      <c r="E269" s="43" t="s">
        <v>347</v>
      </c>
      <c r="F269" s="43" t="str">
        <f t="shared" si="13"/>
        <v>定期健康診断(35歳未満)</v>
      </c>
      <c r="G269" s="43">
        <v>9560</v>
      </c>
    </row>
    <row r="270" spans="1:7">
      <c r="A270" s="43">
        <v>0</v>
      </c>
      <c r="B270" s="43">
        <v>0</v>
      </c>
      <c r="D270" t="s">
        <v>235</v>
      </c>
      <c r="E270" s="43" t="s">
        <v>235</v>
      </c>
      <c r="F270" s="43" t="str">
        <f t="shared" ref="F270:F320" si="14">C270&amp;D270</f>
        <v>秋季病体生理</v>
      </c>
      <c r="G270" s="43">
        <v>9567</v>
      </c>
    </row>
    <row r="271" spans="1:7">
      <c r="A271" s="43">
        <v>0</v>
      </c>
      <c r="B271" s="43">
        <v>0</v>
      </c>
      <c r="D271" t="s">
        <v>562</v>
      </c>
      <c r="E271" s="43" t="s">
        <v>562</v>
      </c>
      <c r="F271" s="43" t="str">
        <f t="shared" si="14"/>
        <v>秋季病体生理（医業けんぽ未加入）</v>
      </c>
      <c r="G271" s="43">
        <v>9568</v>
      </c>
    </row>
    <row r="272" spans="1:7">
      <c r="A272" s="43">
        <v>0</v>
      </c>
      <c r="B272" s="43">
        <v>0</v>
      </c>
      <c r="D272" t="s">
        <v>305</v>
      </c>
      <c r="E272" s="43" t="s">
        <v>305</v>
      </c>
      <c r="F272" s="43" t="str">
        <f t="shared" si="14"/>
        <v>千葉土建市川支部</v>
      </c>
      <c r="G272" s="43">
        <v>9570</v>
      </c>
    </row>
    <row r="273" spans="1:7">
      <c r="A273" s="43">
        <v>0</v>
      </c>
      <c r="B273" s="43">
        <v>0</v>
      </c>
      <c r="D273" t="s">
        <v>424</v>
      </c>
      <c r="E273" s="43" t="s">
        <v>424</v>
      </c>
      <c r="F273" s="43" t="str">
        <f t="shared" si="14"/>
        <v>麻疹(HI)</v>
      </c>
      <c r="G273" s="43">
        <v>9571</v>
      </c>
    </row>
    <row r="274" spans="1:7">
      <c r="A274" s="43">
        <v>0</v>
      </c>
      <c r="B274" s="43">
        <v>0</v>
      </c>
      <c r="D274" t="s">
        <v>563</v>
      </c>
      <c r="E274" s="43" t="s">
        <v>563</v>
      </c>
      <c r="F274" s="43" t="str">
        <f t="shared" si="14"/>
        <v>19杉並建設労働組合(中建国保)</v>
      </c>
      <c r="G274" s="43">
        <v>9572</v>
      </c>
    </row>
    <row r="275" spans="1:7">
      <c r="A275" s="43">
        <v>0</v>
      </c>
      <c r="B275" s="43">
        <v>0</v>
      </c>
      <c r="D275" t="s">
        <v>564</v>
      </c>
      <c r="E275" s="43" t="s">
        <v>564</v>
      </c>
      <c r="F275" s="43" t="str">
        <f t="shared" si="14"/>
        <v>奈良県定期健診</v>
      </c>
      <c r="G275" s="43">
        <v>9575</v>
      </c>
    </row>
    <row r="276" spans="1:7">
      <c r="A276" s="43">
        <v>0</v>
      </c>
      <c r="B276" s="43">
        <v>0</v>
      </c>
      <c r="D276" t="s">
        <v>404</v>
      </c>
      <c r="E276" s="43" t="s">
        <v>404</v>
      </c>
      <c r="F276" s="43" t="str">
        <f t="shared" si="14"/>
        <v>被爆健診（胸なし）</v>
      </c>
      <c r="G276" s="43">
        <v>9577</v>
      </c>
    </row>
    <row r="277" spans="1:7">
      <c r="A277" s="43">
        <v>0</v>
      </c>
      <c r="B277" s="43">
        <v>0</v>
      </c>
      <c r="D277" t="s">
        <v>565</v>
      </c>
      <c r="E277" s="43" t="s">
        <v>565</v>
      </c>
      <c r="F277" s="43" t="str">
        <f t="shared" si="14"/>
        <v>19杉並建設労働組合(杉並建設請求)</v>
      </c>
      <c r="G277" s="43">
        <v>9578</v>
      </c>
    </row>
    <row r="278" spans="1:7">
      <c r="A278" s="43">
        <v>0</v>
      </c>
      <c r="B278" s="43">
        <v>0</v>
      </c>
      <c r="D278" t="s">
        <v>257</v>
      </c>
      <c r="E278" s="43" t="s">
        <v>257</v>
      </c>
      <c r="F278" s="43" t="str">
        <f t="shared" si="14"/>
        <v>人間ドック土建すみだ</v>
      </c>
      <c r="G278" s="43">
        <v>9582</v>
      </c>
    </row>
    <row r="279" spans="1:7">
      <c r="A279" s="43">
        <v>0</v>
      </c>
      <c r="B279" s="43">
        <v>0</v>
      </c>
      <c r="D279" t="s">
        <v>567</v>
      </c>
      <c r="E279" s="43" t="s">
        <v>567</v>
      </c>
      <c r="F279" s="43" t="str">
        <f t="shared" si="14"/>
        <v>東京電気工事Bコース2017～</v>
      </c>
      <c r="G279" s="43">
        <v>9584</v>
      </c>
    </row>
    <row r="280" spans="1:7">
      <c r="A280" s="43">
        <v>0</v>
      </c>
      <c r="B280" s="43">
        <v>0</v>
      </c>
      <c r="D280" t="s">
        <v>568</v>
      </c>
      <c r="E280" s="43" t="s">
        <v>568</v>
      </c>
      <c r="F280" s="43" t="str">
        <f t="shared" si="14"/>
        <v>法令健診(胸ﾅｼ)</v>
      </c>
      <c r="G280" s="43">
        <v>9585</v>
      </c>
    </row>
    <row r="281" spans="1:7">
      <c r="A281" s="43">
        <v>0</v>
      </c>
      <c r="B281" s="43">
        <v>0</v>
      </c>
      <c r="D281" t="s">
        <v>569</v>
      </c>
      <c r="E281" s="43" t="s">
        <v>569</v>
      </c>
      <c r="F281" s="43" t="str">
        <f t="shared" si="14"/>
        <v>*23ｺｰﾌﾟﾃﾞﾘ深夜業健診（35才以上）</v>
      </c>
      <c r="G281" s="43">
        <v>9586</v>
      </c>
    </row>
    <row r="282" spans="1:7">
      <c r="A282" s="43">
        <v>0</v>
      </c>
      <c r="B282" s="43">
        <v>0</v>
      </c>
      <c r="D282" t="s">
        <v>318</v>
      </c>
      <c r="E282" s="43" t="s">
        <v>318</v>
      </c>
      <c r="F282" s="43" t="str">
        <f t="shared" si="14"/>
        <v>他院・土建統一(詳細眼底)</v>
      </c>
      <c r="G282" s="43">
        <v>9587</v>
      </c>
    </row>
    <row r="283" spans="1:7">
      <c r="A283" s="43">
        <v>0</v>
      </c>
      <c r="B283" s="43">
        <v>0</v>
      </c>
      <c r="D283" t="s">
        <v>570</v>
      </c>
      <c r="E283" s="43" t="s">
        <v>570</v>
      </c>
      <c r="F283" s="43" t="str">
        <f t="shared" si="14"/>
        <v>*ｺｰﾌﾟﾃﾞﾘ深夜業健診（34才以下）</v>
      </c>
      <c r="G283" s="43">
        <v>9589</v>
      </c>
    </row>
    <row r="284" spans="1:7">
      <c r="A284" s="43">
        <v>0</v>
      </c>
      <c r="B284" s="43">
        <v>0</v>
      </c>
      <c r="D284" t="s">
        <v>430</v>
      </c>
      <c r="E284" s="43" t="s">
        <v>430</v>
      </c>
      <c r="F284" s="43" t="str">
        <f t="shared" si="14"/>
        <v>喀痰検査</v>
      </c>
      <c r="G284" s="43">
        <v>9590</v>
      </c>
    </row>
    <row r="285" spans="1:7">
      <c r="A285" s="43">
        <v>0</v>
      </c>
      <c r="B285" s="43">
        <v>0</v>
      </c>
      <c r="D285" t="s">
        <v>572</v>
      </c>
      <c r="E285" s="43" t="s">
        <v>572</v>
      </c>
      <c r="F285" s="43" t="str">
        <f t="shared" si="14"/>
        <v>18協会一般＋付加(胃ｶﾒﾗ)胸なし</v>
      </c>
      <c r="G285" s="43">
        <v>9598</v>
      </c>
    </row>
    <row r="286" spans="1:7">
      <c r="A286" s="43">
        <v>0</v>
      </c>
      <c r="B286" s="43">
        <v>0</v>
      </c>
      <c r="D286" t="s">
        <v>379</v>
      </c>
      <c r="E286" s="43" t="s">
        <v>379</v>
      </c>
      <c r="F286" s="43" t="str">
        <f t="shared" si="14"/>
        <v>東芝ITｻｰﾋﾞｽ35歳</v>
      </c>
      <c r="G286" s="43">
        <v>9599</v>
      </c>
    </row>
    <row r="287" spans="1:7">
      <c r="A287" s="43">
        <v>0</v>
      </c>
      <c r="B287" s="43">
        <v>0</v>
      </c>
      <c r="D287" t="s">
        <v>341</v>
      </c>
      <c r="E287" s="43" t="s">
        <v>341</v>
      </c>
      <c r="F287" s="43" t="str">
        <f t="shared" si="14"/>
        <v>定期Ｂ(08)</v>
      </c>
      <c r="G287" s="43">
        <v>9601</v>
      </c>
    </row>
    <row r="288" spans="1:7">
      <c r="A288" s="43">
        <v>0</v>
      </c>
      <c r="B288" s="43">
        <v>0</v>
      </c>
      <c r="D288" t="s">
        <v>378</v>
      </c>
      <c r="E288" s="43" t="s">
        <v>378</v>
      </c>
      <c r="F288" s="43" t="str">
        <f t="shared" si="14"/>
        <v>東芝ITｻｰﾋﾞｽ34歳以下</v>
      </c>
      <c r="G288" s="43">
        <v>9602</v>
      </c>
    </row>
    <row r="289" spans="1:7">
      <c r="A289" s="43">
        <v>0</v>
      </c>
      <c r="B289" s="43">
        <v>0</v>
      </c>
      <c r="D289" t="s">
        <v>380</v>
      </c>
      <c r="E289" s="43" t="s">
        <v>380</v>
      </c>
      <c r="F289" s="43" t="str">
        <f t="shared" si="14"/>
        <v>東芝ITｻｰﾋﾞｽ36～39歳</v>
      </c>
      <c r="G289" s="43">
        <v>9604</v>
      </c>
    </row>
    <row r="290" spans="1:7">
      <c r="A290" s="43">
        <v>0</v>
      </c>
      <c r="B290" s="43">
        <v>0</v>
      </c>
      <c r="D290" t="s">
        <v>258</v>
      </c>
      <c r="E290" s="43" t="s">
        <v>258</v>
      </c>
      <c r="F290" s="43" t="str">
        <f t="shared" si="14"/>
        <v>成人Ｆ(08)</v>
      </c>
      <c r="G290" s="43">
        <v>9605</v>
      </c>
    </row>
    <row r="291" spans="1:7">
      <c r="A291" s="43">
        <v>0</v>
      </c>
      <c r="B291" s="43">
        <v>0</v>
      </c>
      <c r="D291" t="s">
        <v>381</v>
      </c>
      <c r="E291" s="43" t="s">
        <v>381</v>
      </c>
      <c r="F291" s="43" t="str">
        <f t="shared" si="14"/>
        <v>東芝ITｻｰﾋﾞｽ40歳以上</v>
      </c>
      <c r="G291" s="43">
        <v>9606</v>
      </c>
    </row>
    <row r="292" spans="1:7">
      <c r="A292" s="43">
        <v>0</v>
      </c>
      <c r="B292" s="43">
        <v>0</v>
      </c>
      <c r="D292" t="s">
        <v>262</v>
      </c>
      <c r="E292" s="43" t="s">
        <v>262</v>
      </c>
      <c r="F292" s="43" t="str">
        <f t="shared" si="14"/>
        <v>成人Ｇ(08)</v>
      </c>
      <c r="G292" s="43">
        <v>9607</v>
      </c>
    </row>
    <row r="293" spans="1:7">
      <c r="A293" s="43">
        <v>0</v>
      </c>
      <c r="B293" s="43">
        <v>0</v>
      </c>
      <c r="D293" t="s">
        <v>261</v>
      </c>
      <c r="E293" s="43" t="s">
        <v>261</v>
      </c>
      <c r="F293" s="43" t="str">
        <f t="shared" si="14"/>
        <v>成人Ｆ(胃なし08)</v>
      </c>
      <c r="G293" s="43">
        <v>9611</v>
      </c>
    </row>
    <row r="294" spans="1:7">
      <c r="A294" s="43">
        <v>0</v>
      </c>
      <c r="B294" s="43">
        <v>0</v>
      </c>
      <c r="D294" t="s">
        <v>260</v>
      </c>
      <c r="E294" s="43" t="s">
        <v>260</v>
      </c>
      <c r="F294" s="43" t="str">
        <f t="shared" si="14"/>
        <v>成人Ｆ(胃ｶﾒﾗ08)</v>
      </c>
      <c r="G294" s="43">
        <v>9612</v>
      </c>
    </row>
    <row r="295" spans="1:7">
      <c r="A295" s="43">
        <v>0</v>
      </c>
      <c r="B295" s="43">
        <v>0</v>
      </c>
      <c r="D295" t="s">
        <v>265</v>
      </c>
      <c r="E295" s="43" t="s">
        <v>265</v>
      </c>
      <c r="F295" s="43" t="str">
        <f t="shared" si="14"/>
        <v>成人Ｇ(胃なし08)</v>
      </c>
      <c r="G295" s="43">
        <v>9613</v>
      </c>
    </row>
    <row r="296" spans="1:7">
      <c r="A296" s="43">
        <v>0</v>
      </c>
      <c r="B296" s="43">
        <v>0</v>
      </c>
      <c r="D296" t="s">
        <v>264</v>
      </c>
      <c r="E296" s="43" t="s">
        <v>264</v>
      </c>
      <c r="F296" s="43" t="str">
        <f t="shared" si="14"/>
        <v>成人Ｇ(胃ｶﾒﾗ08)</v>
      </c>
      <c r="G296" s="43">
        <v>9614</v>
      </c>
    </row>
    <row r="297" spans="1:7">
      <c r="A297" s="43">
        <v>0</v>
      </c>
      <c r="B297" s="43">
        <v>0</v>
      </c>
      <c r="D297" t="s">
        <v>579</v>
      </c>
      <c r="E297" s="43" t="s">
        <v>579</v>
      </c>
      <c r="F297" s="43" t="str">
        <f t="shared" si="14"/>
        <v>18生活習慣病(国立新美術館)</v>
      </c>
      <c r="G297" s="43">
        <v>9619</v>
      </c>
    </row>
    <row r="298" spans="1:7">
      <c r="A298" s="43">
        <v>0</v>
      </c>
      <c r="B298" s="43">
        <v>0</v>
      </c>
      <c r="D298" t="s">
        <v>580</v>
      </c>
      <c r="E298" s="43" t="s">
        <v>580</v>
      </c>
      <c r="F298" s="43" t="str">
        <f t="shared" si="14"/>
        <v>協会一般＋病体基本項目(医療共済社）</v>
      </c>
      <c r="G298" s="43">
        <v>9621</v>
      </c>
    </row>
    <row r="299" spans="1:7">
      <c r="A299" s="43">
        <v>0</v>
      </c>
      <c r="B299" s="43">
        <v>0</v>
      </c>
      <c r="D299" t="s">
        <v>581</v>
      </c>
      <c r="E299" s="43" t="s">
        <v>581</v>
      </c>
      <c r="F299" s="43" t="str">
        <f t="shared" si="14"/>
        <v>協会一般＋病体基本項目(農民連）</v>
      </c>
      <c r="G299" s="43">
        <v>9622</v>
      </c>
    </row>
    <row r="300" spans="1:7">
      <c r="A300" s="43">
        <v>0</v>
      </c>
      <c r="B300" s="43">
        <v>0</v>
      </c>
      <c r="D300" t="s">
        <v>582</v>
      </c>
      <c r="E300" s="43" t="s">
        <v>582</v>
      </c>
      <c r="F300" s="43" t="str">
        <f t="shared" si="14"/>
        <v>協会一般＋病体基本項目(農民連)胃なし</v>
      </c>
      <c r="G300" s="43">
        <v>9623</v>
      </c>
    </row>
    <row r="301" spans="1:7">
      <c r="A301" s="43">
        <v>0</v>
      </c>
      <c r="B301" s="43">
        <v>0</v>
      </c>
      <c r="D301" t="s">
        <v>583</v>
      </c>
      <c r="E301" s="43" t="s">
        <v>583</v>
      </c>
      <c r="F301" s="43" t="str">
        <f t="shared" si="14"/>
        <v>協会一般＋病体基本項目(農民連)補助対象外</v>
      </c>
      <c r="G301" s="43">
        <v>9624</v>
      </c>
    </row>
    <row r="302" spans="1:7">
      <c r="A302" s="43">
        <v>0</v>
      </c>
      <c r="B302" s="43">
        <v>0</v>
      </c>
      <c r="D302" t="s">
        <v>584</v>
      </c>
      <c r="E302" s="43" t="s">
        <v>584</v>
      </c>
      <c r="F302" s="43" t="str">
        <f t="shared" si="14"/>
        <v>18土建統一(補助対象外)</v>
      </c>
      <c r="G302" s="43">
        <v>9625</v>
      </c>
    </row>
    <row r="303" spans="1:7">
      <c r="A303" s="43">
        <v>0</v>
      </c>
      <c r="B303" s="43">
        <v>0</v>
      </c>
      <c r="D303" t="s">
        <v>585</v>
      </c>
      <c r="E303" s="43" t="s">
        <v>585</v>
      </c>
      <c r="F303" s="43" t="str">
        <f t="shared" si="14"/>
        <v>協会＋病体項目(医療共済社）補助対象外</v>
      </c>
      <c r="G303" s="43">
        <v>9626</v>
      </c>
    </row>
    <row r="304" spans="1:7">
      <c r="A304" s="43">
        <v>0</v>
      </c>
      <c r="B304" s="43">
        <v>0</v>
      </c>
      <c r="D304" t="s">
        <v>586</v>
      </c>
      <c r="E304" s="43" t="s">
        <v>586</v>
      </c>
      <c r="F304" s="43" t="str">
        <f t="shared" si="14"/>
        <v>協会(胃なし)＋病体基本項目(医療共済社）</v>
      </c>
      <c r="G304" s="43">
        <v>9628</v>
      </c>
    </row>
    <row r="305" spans="1:7">
      <c r="A305" s="43">
        <v>0</v>
      </c>
      <c r="B305" s="43">
        <v>0</v>
      </c>
      <c r="D305" t="s">
        <v>587</v>
      </c>
      <c r="E305" s="43" t="s">
        <v>587</v>
      </c>
      <c r="F305" s="43" t="str">
        <f t="shared" si="14"/>
        <v>協会胃無＋病体(医療共済社）補助対象外</v>
      </c>
      <c r="G305" s="43">
        <v>9629</v>
      </c>
    </row>
    <row r="306" spans="1:7">
      <c r="A306" s="43">
        <v>0</v>
      </c>
      <c r="B306" s="43">
        <v>0</v>
      </c>
      <c r="D306" t="s">
        <v>405</v>
      </c>
      <c r="E306" s="43" t="s">
        <v>405</v>
      </c>
      <c r="F306" s="43" t="str">
        <f t="shared" si="14"/>
        <v>被爆健診（胸部２方向）08</v>
      </c>
      <c r="G306" s="43">
        <v>9648</v>
      </c>
    </row>
    <row r="307" spans="1:7">
      <c r="A307" s="43">
        <v>0</v>
      </c>
      <c r="B307" s="43">
        <v>0</v>
      </c>
      <c r="D307" t="s">
        <v>406</v>
      </c>
      <c r="E307" s="43" t="s">
        <v>406</v>
      </c>
      <c r="F307" s="43" t="str">
        <f t="shared" si="14"/>
        <v>被爆健診08</v>
      </c>
      <c r="G307" s="43">
        <v>9649</v>
      </c>
    </row>
    <row r="308" spans="1:7">
      <c r="A308" s="43">
        <v>0</v>
      </c>
      <c r="B308" s="43">
        <v>0</v>
      </c>
      <c r="D308" t="s">
        <v>249</v>
      </c>
      <c r="E308" s="43" t="s">
        <v>249</v>
      </c>
      <c r="F308" s="43" t="str">
        <f t="shared" si="14"/>
        <v>人間ドックB(08)</v>
      </c>
      <c r="G308" s="43">
        <v>9651</v>
      </c>
    </row>
    <row r="309" spans="1:7">
      <c r="A309" s="43">
        <v>0</v>
      </c>
      <c r="B309" s="43">
        <v>0</v>
      </c>
      <c r="D309" t="s">
        <v>597</v>
      </c>
      <c r="E309" s="43" t="s">
        <v>597</v>
      </c>
      <c r="F309" s="43" t="str">
        <f t="shared" si="14"/>
        <v>18協会一般(胃なし)</v>
      </c>
      <c r="G309" s="43">
        <v>9653</v>
      </c>
    </row>
    <row r="310" spans="1:7">
      <c r="A310" s="43">
        <v>0</v>
      </c>
      <c r="B310" s="43">
        <v>0</v>
      </c>
      <c r="D310" t="s">
        <v>182</v>
      </c>
      <c r="E310" s="43" t="s">
        <v>182</v>
      </c>
      <c r="F310" s="43" t="str">
        <f t="shared" si="14"/>
        <v>協会子宮癌(ｺｰｽ)</v>
      </c>
      <c r="G310" s="43">
        <v>9659</v>
      </c>
    </row>
    <row r="311" spans="1:7">
      <c r="A311" s="43">
        <v>0</v>
      </c>
      <c r="B311" s="43">
        <v>0</v>
      </c>
      <c r="D311" t="s">
        <v>253</v>
      </c>
      <c r="E311" s="43" t="s">
        <v>253</v>
      </c>
      <c r="F311" s="43" t="str">
        <f t="shared" si="14"/>
        <v>人間ﾄﾞｯｸV(男)</v>
      </c>
      <c r="G311" s="43">
        <v>9661</v>
      </c>
    </row>
    <row r="312" spans="1:7">
      <c r="A312" s="43">
        <v>0</v>
      </c>
      <c r="B312" s="43">
        <v>0</v>
      </c>
      <c r="D312" t="s">
        <v>345</v>
      </c>
      <c r="E312" s="43" t="s">
        <v>345</v>
      </c>
      <c r="F312" s="43" t="str">
        <f t="shared" si="14"/>
        <v>定期Ｃ</v>
      </c>
      <c r="G312" s="43">
        <v>9662</v>
      </c>
    </row>
    <row r="313" spans="1:7">
      <c r="A313" s="43">
        <v>0</v>
      </c>
      <c r="B313" s="43">
        <v>0</v>
      </c>
      <c r="D313" t="s">
        <v>598</v>
      </c>
      <c r="E313" s="43" t="s">
        <v>598</v>
      </c>
      <c r="F313" s="43" t="str">
        <f t="shared" si="14"/>
        <v>三井倉庫若年健診</v>
      </c>
      <c r="G313" s="43">
        <v>9664</v>
      </c>
    </row>
    <row r="314" spans="1:7">
      <c r="A314" s="43">
        <v>0</v>
      </c>
      <c r="B314" s="43">
        <v>0</v>
      </c>
      <c r="D314" t="s">
        <v>599</v>
      </c>
      <c r="E314" s="43" t="s">
        <v>599</v>
      </c>
      <c r="F314" s="43" t="str">
        <f t="shared" si="14"/>
        <v>三井倉庫法令健診</v>
      </c>
      <c r="G314" s="43">
        <v>9665</v>
      </c>
    </row>
    <row r="315" spans="1:7">
      <c r="A315" s="43">
        <v>0</v>
      </c>
      <c r="B315" s="43">
        <v>0</v>
      </c>
      <c r="D315" t="s">
        <v>600</v>
      </c>
      <c r="E315" s="43" t="s">
        <v>600</v>
      </c>
      <c r="F315" s="43" t="str">
        <f t="shared" si="14"/>
        <v>18協会一般＋付加(胃なし)</v>
      </c>
      <c r="G315" s="43">
        <v>9666</v>
      </c>
    </row>
    <row r="316" spans="1:7">
      <c r="A316" s="43">
        <v>0</v>
      </c>
      <c r="B316" s="43">
        <v>0</v>
      </c>
      <c r="D316" t="s">
        <v>158</v>
      </c>
      <c r="E316" s="43" t="s">
        <v>158</v>
      </c>
      <c r="F316" s="43" t="str">
        <f t="shared" si="14"/>
        <v>ﾚﾃﾞｨｰｽドック(乳腺ｴｺｰ)</v>
      </c>
      <c r="G316" s="43">
        <v>9667</v>
      </c>
    </row>
    <row r="317" spans="1:7">
      <c r="A317" s="43">
        <v>0</v>
      </c>
      <c r="B317" s="43">
        <v>0</v>
      </c>
      <c r="D317" t="s">
        <v>155</v>
      </c>
      <c r="E317" s="43" t="s">
        <v>155</v>
      </c>
      <c r="F317" s="43" t="str">
        <f t="shared" si="14"/>
        <v>ﾚﾃﾞｨｰｽドック(ﾏﾝﾓ)</v>
      </c>
      <c r="G317" s="43">
        <v>9668</v>
      </c>
    </row>
    <row r="318" spans="1:7">
      <c r="A318" s="43">
        <v>0</v>
      </c>
      <c r="B318" s="43">
        <v>0</v>
      </c>
      <c r="D318" t="s">
        <v>601</v>
      </c>
      <c r="E318" s="43" t="s">
        <v>601</v>
      </c>
      <c r="F318" s="43" t="str">
        <f t="shared" si="14"/>
        <v>18協会一般(胸なし)</v>
      </c>
      <c r="G318" s="43">
        <v>9669</v>
      </c>
    </row>
    <row r="319" spans="1:7">
      <c r="A319" s="43">
        <v>0</v>
      </c>
      <c r="B319" s="43">
        <v>0</v>
      </c>
      <c r="D319" t="s">
        <v>602</v>
      </c>
      <c r="E319" s="43" t="s">
        <v>602</v>
      </c>
      <c r="F319" s="43" t="str">
        <f t="shared" si="14"/>
        <v>18協会一般(胸･胃なし)</v>
      </c>
      <c r="G319" s="43">
        <v>9670</v>
      </c>
    </row>
    <row r="320" spans="1:7">
      <c r="A320" s="43">
        <v>0</v>
      </c>
      <c r="B320" s="43">
        <v>0</v>
      </c>
      <c r="D320" t="s">
        <v>255</v>
      </c>
      <c r="E320" s="43" t="s">
        <v>255</v>
      </c>
      <c r="F320" s="43" t="str">
        <f t="shared" si="14"/>
        <v>人間ﾄﾞｯｸ土建(国保対象外:胃ｶﾒﾗ)08</v>
      </c>
      <c r="G320" s="43">
        <v>9671</v>
      </c>
    </row>
    <row r="321" spans="1:7">
      <c r="A321" s="43">
        <v>0</v>
      </c>
      <c r="B321" s="43">
        <v>0</v>
      </c>
      <c r="D321" t="s">
        <v>416</v>
      </c>
      <c r="E321" s="43" t="s">
        <v>416</v>
      </c>
      <c r="F321" s="43" t="str">
        <f t="shared" ref="F321:F327" si="15">C321&amp;D321</f>
        <v>法令健診(胸間)</v>
      </c>
      <c r="G321" s="43">
        <v>9675</v>
      </c>
    </row>
    <row r="322" spans="1:7">
      <c r="A322" s="43">
        <v>0</v>
      </c>
      <c r="B322" s="43">
        <v>0</v>
      </c>
      <c r="D322" t="s">
        <v>216</v>
      </c>
      <c r="E322" s="43" t="s">
        <v>216</v>
      </c>
      <c r="F322" s="43" t="str">
        <f t="shared" si="15"/>
        <v>埼玉土建Ａ(08国保未加入)</v>
      </c>
      <c r="G322" s="43">
        <v>9676</v>
      </c>
    </row>
    <row r="323" spans="1:7">
      <c r="A323" s="43">
        <v>0</v>
      </c>
      <c r="B323" s="43">
        <v>0</v>
      </c>
      <c r="D323" t="s">
        <v>603</v>
      </c>
      <c r="E323" s="43" t="s">
        <v>603</v>
      </c>
      <c r="F323" s="43" t="str">
        <f t="shared" si="15"/>
        <v>2019南部建設技能組合</v>
      </c>
      <c r="G323" s="43">
        <v>9678</v>
      </c>
    </row>
    <row r="324" spans="1:7">
      <c r="A324" s="43">
        <v>0</v>
      </c>
      <c r="B324" s="43">
        <v>0</v>
      </c>
      <c r="D324" t="s">
        <v>604</v>
      </c>
      <c r="E324" s="43" t="s">
        <v>604</v>
      </c>
      <c r="F324" s="43" t="str">
        <f t="shared" si="15"/>
        <v>葛西法令省略</v>
      </c>
      <c r="G324" s="43">
        <v>9683</v>
      </c>
    </row>
    <row r="325" spans="1:7">
      <c r="A325" s="43">
        <v>0</v>
      </c>
      <c r="B325" s="43">
        <v>0</v>
      </c>
      <c r="D325" t="s">
        <v>343</v>
      </c>
      <c r="E325" s="43" t="s">
        <v>343</v>
      </c>
      <c r="F325" s="43" t="str">
        <f t="shared" si="15"/>
        <v>定期Ｂ(08胸間)</v>
      </c>
      <c r="G325" s="43">
        <v>9685</v>
      </c>
    </row>
    <row r="326" spans="1:7">
      <c r="A326" s="43">
        <v>0</v>
      </c>
      <c r="B326" s="43">
        <v>0</v>
      </c>
      <c r="D326" t="s">
        <v>340</v>
      </c>
      <c r="E326" s="43" t="s">
        <v>340</v>
      </c>
      <c r="F326" s="43" t="str">
        <f t="shared" si="15"/>
        <v>定期Ａ(08胸間)</v>
      </c>
      <c r="G326" s="43">
        <v>9686</v>
      </c>
    </row>
    <row r="327" spans="1:7">
      <c r="A327" s="43">
        <v>0</v>
      </c>
      <c r="B327" s="43">
        <v>0</v>
      </c>
      <c r="D327" t="s">
        <v>254</v>
      </c>
      <c r="E327" s="43" t="s">
        <v>254</v>
      </c>
      <c r="F327" s="43" t="str">
        <f t="shared" si="15"/>
        <v>人間ﾄﾞｯｸ土建(国保対象外)08</v>
      </c>
      <c r="G327" s="43">
        <v>9688</v>
      </c>
    </row>
    <row r="328" spans="1:7">
      <c r="A328" s="43">
        <v>0</v>
      </c>
      <c r="B328" s="43">
        <v>0</v>
      </c>
      <c r="D328" t="s">
        <v>218</v>
      </c>
      <c r="E328" s="43" t="s">
        <v>218</v>
      </c>
      <c r="F328" s="43" t="str">
        <f t="shared" ref="F328:F391" si="16">C328&amp;D328</f>
        <v>埼玉土建Ｂ(08国保未加入)</v>
      </c>
      <c r="G328" s="43">
        <v>9691</v>
      </c>
    </row>
    <row r="329" spans="1:7">
      <c r="A329" s="43">
        <v>0</v>
      </c>
      <c r="B329" s="43">
        <v>0</v>
      </c>
      <c r="D329" t="s">
        <v>255</v>
      </c>
      <c r="E329" s="43" t="s">
        <v>255</v>
      </c>
      <c r="F329" s="43" t="str">
        <f t="shared" si="16"/>
        <v>人間ﾄﾞｯｸ土建(国保対象外:胃ｶﾒﾗ)08</v>
      </c>
      <c r="G329" s="43">
        <v>9692</v>
      </c>
    </row>
    <row r="330" spans="1:7">
      <c r="A330" s="43">
        <v>0</v>
      </c>
      <c r="B330" s="43">
        <v>0</v>
      </c>
      <c r="D330" t="s">
        <v>159</v>
      </c>
      <c r="E330" s="43" t="s">
        <v>159</v>
      </c>
      <c r="F330" s="43" t="str">
        <f t="shared" si="16"/>
        <v>ﾚﾃﾞｨｰｽドック(乳腺ｴｺｰ)胃ｶﾒﾗ</v>
      </c>
      <c r="G330" s="43">
        <v>9693</v>
      </c>
    </row>
    <row r="331" spans="1:7">
      <c r="A331" s="43">
        <v>0</v>
      </c>
      <c r="B331" s="43">
        <v>0</v>
      </c>
      <c r="D331" t="s">
        <v>229</v>
      </c>
      <c r="E331" s="43" t="s">
        <v>229</v>
      </c>
      <c r="F331" s="43" t="str">
        <f t="shared" si="16"/>
        <v>自費協会一般(胃なし)</v>
      </c>
      <c r="G331" s="43">
        <v>9697</v>
      </c>
    </row>
    <row r="332" spans="1:7">
      <c r="A332" s="43">
        <v>0</v>
      </c>
      <c r="B332" s="43">
        <v>0</v>
      </c>
      <c r="D332" t="s">
        <v>605</v>
      </c>
      <c r="E332" s="43" t="s">
        <v>605</v>
      </c>
      <c r="F332" s="43" t="str">
        <f t="shared" si="16"/>
        <v>沓掛ホーム利用者コース</v>
      </c>
      <c r="G332" s="43">
        <v>9698</v>
      </c>
    </row>
    <row r="333" spans="1:7">
      <c r="A333" s="43">
        <v>0</v>
      </c>
      <c r="B333" s="43">
        <v>0</v>
      </c>
      <c r="D333" t="s">
        <v>606</v>
      </c>
      <c r="E333" s="43" t="s">
        <v>606</v>
      </c>
      <c r="F333" s="43" t="str">
        <f t="shared" si="16"/>
        <v>18他院・土建統一(自費</v>
      </c>
      <c r="G333" s="43">
        <v>9700</v>
      </c>
    </row>
    <row r="334" spans="1:7">
      <c r="A334" s="43">
        <v>0</v>
      </c>
      <c r="B334" s="43">
        <v>0</v>
      </c>
      <c r="D334" t="s">
        <v>607</v>
      </c>
      <c r="E334" s="43" t="s">
        <v>607</v>
      </c>
      <c r="F334" s="43" t="str">
        <f t="shared" si="16"/>
        <v>18ダイヤモンドドック08</v>
      </c>
      <c r="G334" s="43">
        <v>9705</v>
      </c>
    </row>
    <row r="335" spans="1:7">
      <c r="A335" s="43">
        <v>0</v>
      </c>
      <c r="B335" s="43">
        <v>0</v>
      </c>
      <c r="D335" t="s">
        <v>384</v>
      </c>
      <c r="E335" s="43" t="s">
        <v>384</v>
      </c>
      <c r="F335" s="43" t="str">
        <f t="shared" si="16"/>
        <v>特定業務健診</v>
      </c>
      <c r="G335" s="43">
        <v>9707</v>
      </c>
    </row>
    <row r="336" spans="1:7">
      <c r="A336" s="43">
        <v>0</v>
      </c>
      <c r="B336" s="43">
        <v>0</v>
      </c>
      <c r="D336" t="s">
        <v>385</v>
      </c>
      <c r="E336" s="43" t="s">
        <v>385</v>
      </c>
      <c r="F336" s="43" t="str">
        <f t="shared" si="16"/>
        <v>特定業務健診(35才・40才以上）</v>
      </c>
      <c r="G336" s="43">
        <v>9708</v>
      </c>
    </row>
    <row r="337" spans="1:7">
      <c r="A337" s="43">
        <v>0</v>
      </c>
      <c r="B337" s="43">
        <v>0</v>
      </c>
      <c r="D337" t="s">
        <v>372</v>
      </c>
      <c r="E337" s="43" t="s">
        <v>372</v>
      </c>
      <c r="F337" s="43" t="str">
        <f t="shared" si="16"/>
        <v>土建節目(扇橋・自費)</v>
      </c>
      <c r="G337" s="43">
        <v>9709</v>
      </c>
    </row>
    <row r="338" spans="1:7">
      <c r="A338" s="43">
        <v>0</v>
      </c>
      <c r="B338" s="43">
        <v>0</v>
      </c>
      <c r="D338" t="s">
        <v>371</v>
      </c>
      <c r="E338" s="43" t="s">
        <v>371</v>
      </c>
      <c r="F338" s="43" t="str">
        <f t="shared" si="16"/>
        <v>土建節目(江東・自費)</v>
      </c>
      <c r="G338" s="43">
        <v>9711</v>
      </c>
    </row>
    <row r="339" spans="1:7">
      <c r="A339" s="43">
        <v>0</v>
      </c>
      <c r="B339" s="43">
        <v>0</v>
      </c>
      <c r="D339" t="s">
        <v>228</v>
      </c>
      <c r="E339" s="43" t="s">
        <v>228</v>
      </c>
      <c r="F339" s="43" t="str">
        <f t="shared" si="16"/>
        <v>自費(協会一般＋付加)胃なし</v>
      </c>
      <c r="G339" s="43">
        <v>9713</v>
      </c>
    </row>
    <row r="340" spans="1:7">
      <c r="A340" s="43">
        <v>0</v>
      </c>
      <c r="B340" s="43">
        <v>0</v>
      </c>
      <c r="D340" t="s">
        <v>608</v>
      </c>
      <c r="E340" s="43" t="s">
        <v>608</v>
      </c>
      <c r="F340" s="43" t="str">
        <f t="shared" si="16"/>
        <v>18協会一般＋付加(胸･胃なし)</v>
      </c>
      <c r="G340" s="43">
        <v>9714</v>
      </c>
    </row>
    <row r="341" spans="1:7">
      <c r="A341" s="43">
        <v>0</v>
      </c>
      <c r="B341" s="43">
        <v>0</v>
      </c>
      <c r="D341" t="s">
        <v>610</v>
      </c>
      <c r="E341" s="43" t="s">
        <v>610</v>
      </c>
      <c r="F341" s="43" t="str">
        <f t="shared" si="16"/>
        <v>20中央労金生活習慣病B</v>
      </c>
      <c r="G341" s="43">
        <v>9721</v>
      </c>
    </row>
    <row r="342" spans="1:7">
      <c r="A342" s="43">
        <v>0</v>
      </c>
      <c r="B342" s="43">
        <v>0</v>
      </c>
      <c r="D342" t="s">
        <v>611</v>
      </c>
      <c r="E342" s="43" t="s">
        <v>611</v>
      </c>
      <c r="F342" s="43" t="str">
        <f t="shared" si="16"/>
        <v>20中央労金生活習慣病B胃ｶﾒﾗ</v>
      </c>
      <c r="G342" s="43">
        <v>9722</v>
      </c>
    </row>
    <row r="343" spans="1:7">
      <c r="A343" s="43">
        <v>0</v>
      </c>
      <c r="B343" s="43">
        <v>0</v>
      </c>
      <c r="D343" t="s">
        <v>335</v>
      </c>
      <c r="E343" s="43" t="s">
        <v>335</v>
      </c>
      <c r="F343" s="43" t="str">
        <f t="shared" si="16"/>
        <v>中央労金生活習慣病BPSA付</v>
      </c>
      <c r="G343" s="43">
        <v>9723</v>
      </c>
    </row>
    <row r="344" spans="1:7">
      <c r="A344" s="43">
        <v>0</v>
      </c>
      <c r="B344" s="43">
        <v>0</v>
      </c>
      <c r="D344" t="s">
        <v>352</v>
      </c>
      <c r="E344" s="43" t="s">
        <v>352</v>
      </c>
      <c r="F344" s="43" t="str">
        <f t="shared" si="16"/>
        <v>定期健診(ふれあい早稲田)</v>
      </c>
      <c r="G344" s="43">
        <v>9725</v>
      </c>
    </row>
    <row r="345" spans="1:7">
      <c r="A345" s="43">
        <v>0</v>
      </c>
      <c r="B345" s="43">
        <v>0</v>
      </c>
      <c r="D345" t="s">
        <v>231</v>
      </c>
      <c r="E345" s="43" t="s">
        <v>231</v>
      </c>
      <c r="F345" s="43" t="str">
        <f t="shared" si="16"/>
        <v>若年健診(ふれあい早稲田)</v>
      </c>
      <c r="G345" s="43">
        <v>9726</v>
      </c>
    </row>
    <row r="346" spans="1:7">
      <c r="A346" s="43">
        <v>0</v>
      </c>
      <c r="B346" s="43">
        <v>0</v>
      </c>
      <c r="D346" t="s">
        <v>612</v>
      </c>
      <c r="E346" s="43" t="s">
        <v>612</v>
      </c>
      <c r="F346" s="43" t="str">
        <f t="shared" si="16"/>
        <v>しいの木健診(ふれあい早稲田)</v>
      </c>
      <c r="G346" s="43">
        <v>9727</v>
      </c>
    </row>
    <row r="347" spans="1:7">
      <c r="A347" s="43">
        <v>0</v>
      </c>
      <c r="B347" s="43">
        <v>0</v>
      </c>
      <c r="D347" t="s">
        <v>614</v>
      </c>
      <c r="E347" s="43" t="s">
        <v>614</v>
      </c>
      <c r="F347" s="43" t="str">
        <f t="shared" si="16"/>
        <v>18土建統一(補助対象外)個人</v>
      </c>
      <c r="G347" s="43">
        <v>9734</v>
      </c>
    </row>
    <row r="348" spans="1:7">
      <c r="A348" s="43">
        <v>0</v>
      </c>
      <c r="B348" s="43">
        <v>0</v>
      </c>
      <c r="D348" t="s">
        <v>394</v>
      </c>
      <c r="E348" s="43" t="s">
        <v>394</v>
      </c>
      <c r="F348" s="43" t="str">
        <f t="shared" si="16"/>
        <v>日野交通(定期)</v>
      </c>
      <c r="G348" s="43">
        <v>9742</v>
      </c>
    </row>
    <row r="349" spans="1:7">
      <c r="A349" s="43">
        <v>0</v>
      </c>
      <c r="B349" s="43">
        <v>0</v>
      </c>
      <c r="D349" t="s">
        <v>233</v>
      </c>
      <c r="E349" s="43" t="s">
        <v>233</v>
      </c>
      <c r="F349" s="43" t="str">
        <f t="shared" si="16"/>
        <v>若年省略健診(胸間)</v>
      </c>
      <c r="G349" s="43">
        <v>9743</v>
      </c>
    </row>
    <row r="350" spans="1:7">
      <c r="A350" s="43">
        <v>0</v>
      </c>
      <c r="B350" s="43">
        <v>0</v>
      </c>
      <c r="D350" t="s">
        <v>615</v>
      </c>
      <c r="E350" s="43" t="s">
        <v>615</v>
      </c>
      <c r="F350" s="43" t="str">
        <f t="shared" si="16"/>
        <v>基本健診Ａ(ｳｨｰﾒｯｸｽ）</v>
      </c>
      <c r="G350" s="43">
        <v>9744</v>
      </c>
    </row>
    <row r="351" spans="1:7">
      <c r="A351" s="43">
        <v>0</v>
      </c>
      <c r="B351" s="43">
        <v>0</v>
      </c>
      <c r="D351" t="s">
        <v>616</v>
      </c>
      <c r="E351" s="43" t="s">
        <v>616</v>
      </c>
      <c r="F351" s="43" t="str">
        <f t="shared" si="16"/>
        <v>清峰会健診コース</v>
      </c>
      <c r="G351" s="43">
        <v>9745</v>
      </c>
    </row>
    <row r="352" spans="1:7">
      <c r="A352" s="43">
        <v>0</v>
      </c>
      <c r="B352" s="43">
        <v>0</v>
      </c>
      <c r="D352" t="s">
        <v>308</v>
      </c>
      <c r="E352" s="43" t="s">
        <v>308</v>
      </c>
      <c r="F352" s="43" t="str">
        <f t="shared" si="16"/>
        <v>扇橋旧コース</v>
      </c>
      <c r="G352" s="43">
        <v>9746</v>
      </c>
    </row>
    <row r="353" spans="1:7">
      <c r="A353" s="43">
        <v>0</v>
      </c>
      <c r="B353" s="43">
        <v>0</v>
      </c>
      <c r="D353" t="s">
        <v>203</v>
      </c>
      <c r="E353" s="43" t="s">
        <v>203</v>
      </c>
      <c r="F353" s="43" t="str">
        <f t="shared" si="16"/>
        <v>江東のびのび</v>
      </c>
      <c r="G353" s="43">
        <v>9748</v>
      </c>
    </row>
    <row r="354" spans="1:7">
      <c r="A354" s="43">
        <v>0</v>
      </c>
      <c r="B354" s="43">
        <v>0</v>
      </c>
      <c r="D354" t="s">
        <v>176</v>
      </c>
      <c r="E354" s="43" t="s">
        <v>176</v>
      </c>
      <c r="F354" s="43" t="str">
        <f t="shared" si="16"/>
        <v>簡易健診</v>
      </c>
      <c r="G354" s="43">
        <v>9749</v>
      </c>
    </row>
    <row r="355" spans="1:7">
      <c r="A355" s="43">
        <v>0</v>
      </c>
      <c r="B355" s="43">
        <v>0</v>
      </c>
      <c r="D355" t="s">
        <v>259</v>
      </c>
      <c r="E355" s="43" t="s">
        <v>259</v>
      </c>
      <c r="F355" s="43" t="str">
        <f t="shared" si="16"/>
        <v>成人Ｆ(胃・胸なし)08</v>
      </c>
      <c r="G355" s="43">
        <v>9750</v>
      </c>
    </row>
    <row r="356" spans="1:7">
      <c r="A356" s="43">
        <v>0</v>
      </c>
      <c r="B356" s="43">
        <v>0</v>
      </c>
      <c r="D356" t="s">
        <v>184</v>
      </c>
      <c r="E356" s="43" t="s">
        <v>184</v>
      </c>
      <c r="F356" s="43" t="str">
        <f t="shared" si="16"/>
        <v>胸部X線(直接)読影なし</v>
      </c>
      <c r="G356" s="43">
        <v>9752</v>
      </c>
    </row>
    <row r="357" spans="1:7">
      <c r="A357" s="43">
        <v>0</v>
      </c>
      <c r="B357" s="43">
        <v>0</v>
      </c>
      <c r="D357" t="s">
        <v>342</v>
      </c>
      <c r="E357" s="43" t="s">
        <v>342</v>
      </c>
      <c r="F357" s="43" t="str">
        <f t="shared" si="16"/>
        <v>定期Ｂ(08)胸なし</v>
      </c>
      <c r="G357" s="43">
        <v>9754</v>
      </c>
    </row>
    <row r="358" spans="1:7">
      <c r="A358" s="43">
        <v>0</v>
      </c>
      <c r="B358" s="43">
        <v>0</v>
      </c>
      <c r="D358" t="s">
        <v>389</v>
      </c>
      <c r="E358" s="43" t="s">
        <v>389</v>
      </c>
      <c r="F358" s="43" t="str">
        <f t="shared" si="16"/>
        <v>特定健診（中建国保）</v>
      </c>
      <c r="G358" s="43">
        <v>9755</v>
      </c>
    </row>
    <row r="359" spans="1:7">
      <c r="A359" s="43">
        <v>0</v>
      </c>
      <c r="B359" s="43">
        <v>0</v>
      </c>
      <c r="D359" t="s">
        <v>617</v>
      </c>
      <c r="E359" s="43" t="s">
        <v>617</v>
      </c>
      <c r="F359" s="43" t="str">
        <f t="shared" si="16"/>
        <v>一之江法令</v>
      </c>
      <c r="G359" s="43">
        <v>9758</v>
      </c>
    </row>
    <row r="360" spans="1:7">
      <c r="A360" s="43">
        <v>0</v>
      </c>
      <c r="B360" s="43">
        <v>0</v>
      </c>
      <c r="D360" t="s">
        <v>618</v>
      </c>
      <c r="E360" s="43" t="s">
        <v>618</v>
      </c>
      <c r="F360" s="43" t="str">
        <f t="shared" si="16"/>
        <v>18特定健診</v>
      </c>
      <c r="G360" s="43">
        <v>9765</v>
      </c>
    </row>
    <row r="361" spans="1:7">
      <c r="A361" s="43">
        <v>0</v>
      </c>
      <c r="B361" s="43">
        <v>0</v>
      </c>
      <c r="D361" t="s">
        <v>223</v>
      </c>
      <c r="E361" s="43" t="s">
        <v>223</v>
      </c>
      <c r="F361" s="43" t="str">
        <f t="shared" si="16"/>
        <v>埼玉土建人間ﾄﾞｯｸ(国保対象外)</v>
      </c>
      <c r="G361" s="43">
        <v>9776</v>
      </c>
    </row>
    <row r="362" spans="1:7">
      <c r="A362" s="43">
        <v>0</v>
      </c>
      <c r="B362" s="43">
        <v>0</v>
      </c>
      <c r="D362" t="s">
        <v>619</v>
      </c>
      <c r="E362" s="43" t="s">
        <v>619</v>
      </c>
      <c r="F362" s="43" t="str">
        <f t="shared" si="16"/>
        <v>22配偶者健診(富士通健保)</v>
      </c>
      <c r="G362" s="43">
        <v>9778</v>
      </c>
    </row>
    <row r="363" spans="1:7">
      <c r="A363" s="43">
        <v>0</v>
      </c>
      <c r="B363" s="43">
        <v>0</v>
      </c>
      <c r="D363" t="s">
        <v>208</v>
      </c>
      <c r="E363" s="43" t="s">
        <v>208</v>
      </c>
      <c r="F363" s="43" t="str">
        <f t="shared" si="16"/>
        <v>港区成人(基本なし)</v>
      </c>
      <c r="G363" s="43">
        <v>9784</v>
      </c>
    </row>
    <row r="364" spans="1:7">
      <c r="A364" s="43">
        <v>0</v>
      </c>
      <c r="B364" s="43">
        <v>0</v>
      </c>
      <c r="D364" t="s">
        <v>366</v>
      </c>
      <c r="E364" s="43" t="s">
        <v>366</v>
      </c>
      <c r="F364" s="43" t="str">
        <f t="shared" si="16"/>
        <v>土建節目(すみだ)</v>
      </c>
      <c r="G364" s="43">
        <v>9786</v>
      </c>
    </row>
    <row r="365" spans="1:7">
      <c r="A365" s="43">
        <v>0</v>
      </c>
      <c r="B365" s="43">
        <v>0</v>
      </c>
      <c r="D365" t="s">
        <v>391</v>
      </c>
      <c r="E365" s="43" t="s">
        <v>391</v>
      </c>
      <c r="F365" s="43" t="str">
        <f t="shared" si="16"/>
        <v>特定健診+任意詳細</v>
      </c>
      <c r="G365" s="43">
        <v>9794</v>
      </c>
    </row>
    <row r="366" spans="1:7">
      <c r="A366" s="43">
        <v>0</v>
      </c>
      <c r="B366" s="43">
        <v>0</v>
      </c>
      <c r="D366" t="s">
        <v>397</v>
      </c>
      <c r="E366" s="43" t="s">
        <v>397</v>
      </c>
      <c r="F366" s="43" t="str">
        <f t="shared" si="16"/>
        <v>乳癌(ﾏﾝﾓ1方向+触診)未加入</v>
      </c>
      <c r="G366" s="43">
        <v>9797</v>
      </c>
    </row>
    <row r="367" spans="1:7">
      <c r="A367" s="43">
        <v>0</v>
      </c>
      <c r="B367" s="43">
        <v>0</v>
      </c>
      <c r="D367" t="s">
        <v>256</v>
      </c>
      <c r="E367" s="43" t="s">
        <v>256</v>
      </c>
      <c r="F367" s="43" t="str">
        <f t="shared" si="16"/>
        <v>人間ﾄﾞｯｸ土建(国保対象外:胃なし)08</v>
      </c>
      <c r="G367" s="43">
        <v>9800</v>
      </c>
    </row>
    <row r="368" spans="1:7">
      <c r="A368" s="43">
        <v>0</v>
      </c>
      <c r="B368" s="43">
        <v>0</v>
      </c>
      <c r="D368" t="s">
        <v>174</v>
      </c>
      <c r="E368" s="43" t="s">
        <v>174</v>
      </c>
      <c r="F368" s="43" t="str">
        <f t="shared" si="16"/>
        <v>葛西特定健診</v>
      </c>
      <c r="G368" s="43">
        <v>9808</v>
      </c>
    </row>
    <row r="369" spans="1:7">
      <c r="A369" s="43">
        <v>0</v>
      </c>
      <c r="B369" s="43">
        <v>0</v>
      </c>
      <c r="D369" t="s">
        <v>245</v>
      </c>
      <c r="E369" s="43" t="s">
        <v>245</v>
      </c>
      <c r="F369" s="43" t="str">
        <f t="shared" si="16"/>
        <v>人間ドック（ｲｰｳｪﾙ）</v>
      </c>
      <c r="G369" s="43">
        <v>9812</v>
      </c>
    </row>
    <row r="370" spans="1:7">
      <c r="A370" s="43">
        <v>0</v>
      </c>
      <c r="B370" s="43">
        <v>0</v>
      </c>
      <c r="D370" t="s">
        <v>621</v>
      </c>
      <c r="E370" s="43" t="s">
        <v>621</v>
      </c>
      <c r="F370" s="43" t="str">
        <f t="shared" si="16"/>
        <v>人間ドック（ｲｰｳｪﾙ）胃カメラ</v>
      </c>
      <c r="G370" s="43">
        <v>9813</v>
      </c>
    </row>
    <row r="371" spans="1:7">
      <c r="A371" s="43">
        <v>0</v>
      </c>
      <c r="B371" s="43">
        <v>0</v>
      </c>
      <c r="D371" t="s">
        <v>622</v>
      </c>
      <c r="E371" s="43" t="s">
        <v>622</v>
      </c>
      <c r="F371" s="43" t="str">
        <f t="shared" si="16"/>
        <v>2018人間ﾄﾞｯｸ(ｳｨｰﾒｯｸｽ)</v>
      </c>
      <c r="G371" s="43">
        <v>9814</v>
      </c>
    </row>
    <row r="372" spans="1:7">
      <c r="A372" s="43">
        <v>0</v>
      </c>
      <c r="B372" s="43">
        <v>0</v>
      </c>
      <c r="D372" t="s">
        <v>368</v>
      </c>
      <c r="E372" s="43" t="s">
        <v>368</v>
      </c>
      <c r="F372" s="43" t="str">
        <f t="shared" si="16"/>
        <v>土建節目(すみだ・自費)</v>
      </c>
      <c r="G372" s="43">
        <v>9815</v>
      </c>
    </row>
    <row r="373" spans="1:7">
      <c r="A373" s="43">
        <v>0</v>
      </c>
      <c r="B373" s="43">
        <v>0</v>
      </c>
      <c r="D373" t="s">
        <v>199</v>
      </c>
      <c r="E373" s="43" t="s">
        <v>199</v>
      </c>
      <c r="F373" s="43" t="str">
        <f t="shared" si="16"/>
        <v>原子力安全基盤機構(34才以下)</v>
      </c>
      <c r="G373" s="43">
        <v>9818</v>
      </c>
    </row>
    <row r="374" spans="1:7">
      <c r="A374" s="43">
        <v>0</v>
      </c>
      <c r="B374" s="43">
        <v>0</v>
      </c>
      <c r="D374" t="s">
        <v>102</v>
      </c>
      <c r="E374" s="43" t="s">
        <v>102</v>
      </c>
      <c r="F374" s="43" t="str">
        <f t="shared" si="16"/>
        <v>JNES生活習慣病健診(35才のみ）</v>
      </c>
      <c r="G374" s="43">
        <v>9819</v>
      </c>
    </row>
    <row r="375" spans="1:7">
      <c r="A375" s="43">
        <v>0</v>
      </c>
      <c r="B375" s="43">
        <v>0</v>
      </c>
      <c r="D375" t="s">
        <v>104</v>
      </c>
      <c r="E375" s="43" t="s">
        <v>104</v>
      </c>
      <c r="F375" s="43" t="str">
        <f t="shared" si="16"/>
        <v>JNES生活習慣病健診(40才以上）</v>
      </c>
      <c r="G375" s="43">
        <v>9820</v>
      </c>
    </row>
    <row r="376" spans="1:7">
      <c r="A376" s="43">
        <v>0</v>
      </c>
      <c r="B376" s="43">
        <v>0</v>
      </c>
      <c r="D376" t="s">
        <v>103</v>
      </c>
      <c r="E376" s="43" t="s">
        <v>103</v>
      </c>
      <c r="F376" s="43" t="str">
        <f t="shared" si="16"/>
        <v>JNES生活習慣病健診(36才～39才）</v>
      </c>
      <c r="G376" s="43">
        <v>9821</v>
      </c>
    </row>
    <row r="377" spans="1:7">
      <c r="A377" s="43">
        <v>0</v>
      </c>
      <c r="B377" s="43">
        <v>0</v>
      </c>
      <c r="D377" t="s">
        <v>95</v>
      </c>
      <c r="E377" s="43" t="s">
        <v>95</v>
      </c>
      <c r="F377" s="43" t="str">
        <f t="shared" si="16"/>
        <v>JNES一般定期健診(35才のみ)</v>
      </c>
      <c r="G377" s="43">
        <v>9822</v>
      </c>
    </row>
    <row r="378" spans="1:7">
      <c r="A378" s="43">
        <v>0</v>
      </c>
      <c r="B378" s="43">
        <v>0</v>
      </c>
      <c r="D378" t="s">
        <v>98</v>
      </c>
      <c r="E378" s="43" t="s">
        <v>98</v>
      </c>
      <c r="F378" s="43" t="str">
        <f t="shared" si="16"/>
        <v>JNES一般定期健診(40才以上)</v>
      </c>
      <c r="G378" s="43">
        <v>9823</v>
      </c>
    </row>
    <row r="379" spans="1:7">
      <c r="A379" s="43">
        <v>0</v>
      </c>
      <c r="B379" s="43">
        <v>0</v>
      </c>
      <c r="D379" t="s">
        <v>97</v>
      </c>
      <c r="E379" s="43" t="s">
        <v>97</v>
      </c>
      <c r="F379" s="43" t="str">
        <f t="shared" si="16"/>
        <v>JNES一般定期健診(36才～39才)</v>
      </c>
      <c r="G379" s="43">
        <v>9824</v>
      </c>
    </row>
    <row r="380" spans="1:7">
      <c r="A380" s="43">
        <v>0</v>
      </c>
      <c r="B380" s="43">
        <v>0</v>
      </c>
      <c r="D380" t="s">
        <v>96</v>
      </c>
      <c r="E380" s="43" t="s">
        <v>96</v>
      </c>
      <c r="F380" s="43" t="str">
        <f t="shared" si="16"/>
        <v>JNES一般定期健診(35才未満)</v>
      </c>
      <c r="G380" s="43">
        <v>9825</v>
      </c>
    </row>
    <row r="381" spans="1:7">
      <c r="A381" s="43">
        <v>0</v>
      </c>
      <c r="B381" s="43">
        <v>0</v>
      </c>
      <c r="D381" t="s">
        <v>420</v>
      </c>
      <c r="E381" s="43" t="s">
        <v>420</v>
      </c>
      <c r="F381" s="43" t="str">
        <f t="shared" si="16"/>
        <v>法令健診(心電図なし)</v>
      </c>
      <c r="G381" s="43">
        <v>9827</v>
      </c>
    </row>
    <row r="382" spans="1:7">
      <c r="A382" s="43">
        <v>0</v>
      </c>
      <c r="B382" s="43">
        <v>0</v>
      </c>
      <c r="D382" t="s">
        <v>283</v>
      </c>
      <c r="E382" s="43" t="s">
        <v>283</v>
      </c>
      <c r="F382" s="43" t="str">
        <f t="shared" si="16"/>
        <v>生活習慣病健診(日本健康文化振興会)</v>
      </c>
      <c r="G382" s="43">
        <v>9832</v>
      </c>
    </row>
    <row r="383" spans="1:7">
      <c r="A383" s="43">
        <v>0</v>
      </c>
      <c r="B383" s="43">
        <v>0</v>
      </c>
      <c r="D383" t="s">
        <v>360</v>
      </c>
      <c r="E383" s="43" t="s">
        <v>360</v>
      </c>
      <c r="F383" s="43" t="str">
        <f t="shared" si="16"/>
        <v>定健A(日本健康文化振興会)</v>
      </c>
      <c r="G383" s="43">
        <v>9835</v>
      </c>
    </row>
    <row r="384" spans="1:7">
      <c r="A384" s="43">
        <v>0</v>
      </c>
      <c r="B384" s="43">
        <v>0</v>
      </c>
      <c r="D384" t="s">
        <v>624</v>
      </c>
      <c r="E384" s="43" t="s">
        <v>624</v>
      </c>
      <c r="F384" s="43" t="str">
        <f t="shared" si="16"/>
        <v>18人間ドック(日本健康文化振興会)</v>
      </c>
      <c r="G384" s="43">
        <v>9836</v>
      </c>
    </row>
    <row r="385" spans="1:7">
      <c r="A385" s="43">
        <v>0</v>
      </c>
      <c r="B385" s="43">
        <v>0</v>
      </c>
      <c r="D385" t="s">
        <v>277</v>
      </c>
      <c r="E385" s="43" t="s">
        <v>277</v>
      </c>
      <c r="F385" s="43" t="str">
        <f t="shared" si="16"/>
        <v>生活習慣病健診(ｴｱ・ｳｫｰﾀｰ炭酸）</v>
      </c>
      <c r="G385" s="43">
        <v>9838</v>
      </c>
    </row>
    <row r="386" spans="1:7">
      <c r="A386" s="43">
        <v>0</v>
      </c>
      <c r="B386" s="43">
        <v>0</v>
      </c>
      <c r="D386" t="s">
        <v>625</v>
      </c>
      <c r="E386" s="43" t="s">
        <v>625</v>
      </c>
      <c r="F386" s="43" t="str">
        <f t="shared" si="16"/>
        <v>18人間ﾄﾞｯｸ(日本健康文化振興会)胃ｶﾒﾗ</v>
      </c>
      <c r="G386" s="43">
        <v>9839</v>
      </c>
    </row>
    <row r="387" spans="1:7">
      <c r="A387" s="43">
        <v>0</v>
      </c>
      <c r="B387" s="43">
        <v>0</v>
      </c>
      <c r="D387" t="s">
        <v>263</v>
      </c>
      <c r="E387" s="43" t="s">
        <v>263</v>
      </c>
      <c r="F387" s="43" t="str">
        <f t="shared" si="16"/>
        <v>成人Ｇ(胃・便なし）</v>
      </c>
      <c r="G387" s="43">
        <v>9840</v>
      </c>
    </row>
    <row r="388" spans="1:7">
      <c r="A388" s="43">
        <v>0</v>
      </c>
      <c r="B388" s="43">
        <v>0</v>
      </c>
      <c r="D388" t="s">
        <v>626</v>
      </c>
      <c r="E388" s="43" t="s">
        <v>626</v>
      </c>
      <c r="F388" s="43" t="str">
        <f t="shared" si="16"/>
        <v>18東京都建設組合(中建国保)</v>
      </c>
      <c r="G388" s="43">
        <v>9845</v>
      </c>
    </row>
    <row r="389" spans="1:7">
      <c r="A389" s="43">
        <v>0</v>
      </c>
      <c r="B389" s="43">
        <v>0</v>
      </c>
      <c r="D389" t="s">
        <v>628</v>
      </c>
      <c r="E389" s="43" t="s">
        <v>628</v>
      </c>
      <c r="F389" s="43" t="str">
        <f t="shared" si="16"/>
        <v>正則高校学生健診</v>
      </c>
      <c r="G389" s="43">
        <v>9850</v>
      </c>
    </row>
    <row r="390" spans="1:7">
      <c r="A390" s="43">
        <v>0</v>
      </c>
      <c r="B390" s="43">
        <v>0</v>
      </c>
      <c r="D390" t="s">
        <v>392</v>
      </c>
      <c r="E390" s="43" t="s">
        <v>392</v>
      </c>
      <c r="F390" s="43" t="str">
        <f t="shared" si="16"/>
        <v>内臓脂肪面積</v>
      </c>
      <c r="G390" s="43">
        <v>9852</v>
      </c>
    </row>
    <row r="391" spans="1:7">
      <c r="A391" s="43">
        <v>0</v>
      </c>
      <c r="B391" s="43">
        <v>0</v>
      </c>
      <c r="D391" t="s">
        <v>629</v>
      </c>
      <c r="E391" s="43" t="s">
        <v>629</v>
      </c>
      <c r="F391" s="43" t="str">
        <f t="shared" si="16"/>
        <v>18全国硝子業健保･人間ﾄﾞｯｸ</v>
      </c>
      <c r="G391" s="43">
        <v>9853</v>
      </c>
    </row>
    <row r="392" spans="1:7">
      <c r="A392" s="43">
        <v>0</v>
      </c>
      <c r="B392" s="43">
        <v>0</v>
      </c>
      <c r="D392" t="s">
        <v>313</v>
      </c>
      <c r="E392" s="43" t="s">
        <v>313</v>
      </c>
      <c r="F392" s="43" t="str">
        <f t="shared" ref="F392:F452" si="17">C392&amp;D392</f>
        <v>全国硝子業健保･生活習慣病</v>
      </c>
      <c r="G392" s="43">
        <v>9857</v>
      </c>
    </row>
    <row r="393" spans="1:7">
      <c r="A393" s="43">
        <v>0</v>
      </c>
      <c r="B393" s="43">
        <v>0</v>
      </c>
      <c r="D393" t="s">
        <v>315</v>
      </c>
      <c r="E393" s="43" t="s">
        <v>315</v>
      </c>
      <c r="F393" s="43" t="str">
        <f t="shared" si="17"/>
        <v>全国硝子業健保･生活習慣病女性</v>
      </c>
      <c r="G393" s="43">
        <v>9858</v>
      </c>
    </row>
    <row r="394" spans="1:7">
      <c r="A394" s="43">
        <v>0</v>
      </c>
      <c r="B394" s="43">
        <v>0</v>
      </c>
      <c r="D394" t="s">
        <v>312</v>
      </c>
      <c r="E394" s="43" t="s">
        <v>312</v>
      </c>
      <c r="F394" s="43" t="str">
        <f t="shared" si="17"/>
        <v>全国硝子業健保･簡易生活習慣病</v>
      </c>
      <c r="G394" s="43">
        <v>9859</v>
      </c>
    </row>
    <row r="395" spans="1:7">
      <c r="A395" s="43">
        <v>0</v>
      </c>
      <c r="B395" s="43">
        <v>0</v>
      </c>
      <c r="D395" t="s">
        <v>244</v>
      </c>
      <c r="E395" s="43" t="s">
        <v>244</v>
      </c>
      <c r="F395" s="43" t="str">
        <f t="shared" si="17"/>
        <v>神奈川土建未加入(08)</v>
      </c>
      <c r="G395" s="43">
        <v>9861</v>
      </c>
    </row>
    <row r="396" spans="1:7">
      <c r="A396" s="43">
        <v>0</v>
      </c>
      <c r="B396" s="43">
        <v>0</v>
      </c>
      <c r="D396" t="s">
        <v>323</v>
      </c>
      <c r="E396" s="43" t="s">
        <v>323</v>
      </c>
      <c r="F396" s="43" t="str">
        <f t="shared" si="17"/>
        <v>大阪菓子健保(婦人健診)乳腺ｴｺｰ</v>
      </c>
      <c r="G396" s="43">
        <v>9864</v>
      </c>
    </row>
    <row r="397" spans="1:7">
      <c r="A397" s="43">
        <v>0</v>
      </c>
      <c r="B397" s="43">
        <v>0</v>
      </c>
      <c r="D397" t="s">
        <v>304</v>
      </c>
      <c r="E397" s="43" t="s">
        <v>304</v>
      </c>
      <c r="F397" s="43" t="str">
        <f t="shared" si="17"/>
        <v>千葉土建(補助対象外)</v>
      </c>
      <c r="G397" s="43">
        <v>9868</v>
      </c>
    </row>
    <row r="398" spans="1:7">
      <c r="A398" s="43">
        <v>0</v>
      </c>
      <c r="B398" s="43">
        <v>0</v>
      </c>
      <c r="D398" t="s">
        <v>221</v>
      </c>
      <c r="E398" s="43" t="s">
        <v>221</v>
      </c>
      <c r="F398" s="43" t="str">
        <f t="shared" si="17"/>
        <v>埼玉土建人間ﾄﾞｯｸ(ｶﾒﾗ）</v>
      </c>
      <c r="G398" s="43">
        <v>9872</v>
      </c>
    </row>
    <row r="399" spans="1:7">
      <c r="A399" s="43">
        <v>0</v>
      </c>
      <c r="B399" s="43">
        <v>0</v>
      </c>
      <c r="D399" t="s">
        <v>630</v>
      </c>
      <c r="E399" s="43" t="s">
        <v>630</v>
      </c>
      <c r="F399" s="43" t="str">
        <f t="shared" si="17"/>
        <v>葛西みなみ一般ドック</v>
      </c>
      <c r="G399" s="43">
        <v>9874</v>
      </c>
    </row>
    <row r="400" spans="1:7">
      <c r="A400" s="43">
        <v>0</v>
      </c>
      <c r="B400" s="43">
        <v>0</v>
      </c>
      <c r="D400" t="s">
        <v>631</v>
      </c>
      <c r="E400" s="43" t="s">
        <v>631</v>
      </c>
      <c r="F400" s="43" t="str">
        <f t="shared" si="17"/>
        <v>葛西定期</v>
      </c>
      <c r="G400" s="43">
        <v>9875</v>
      </c>
    </row>
    <row r="401" spans="1:7">
      <c r="A401" s="43">
        <v>0</v>
      </c>
      <c r="B401" s="43">
        <v>0</v>
      </c>
      <c r="D401" t="s">
        <v>202</v>
      </c>
      <c r="E401" s="43" t="s">
        <v>202</v>
      </c>
      <c r="F401" s="43" t="str">
        <f t="shared" si="17"/>
        <v>江東Dコース</v>
      </c>
      <c r="G401" s="43">
        <v>9876</v>
      </c>
    </row>
    <row r="402" spans="1:7">
      <c r="A402" s="43">
        <v>0</v>
      </c>
      <c r="B402" s="43">
        <v>0</v>
      </c>
      <c r="D402" t="s">
        <v>632</v>
      </c>
      <c r="E402" s="43" t="s">
        <v>632</v>
      </c>
      <c r="F402" s="43" t="str">
        <f t="shared" si="17"/>
        <v>18全国硝子業健保･人間ﾄﾞｯｸ胃なし</v>
      </c>
      <c r="G402" s="43">
        <v>9878</v>
      </c>
    </row>
    <row r="403" spans="1:7">
      <c r="A403" s="43">
        <v>0</v>
      </c>
      <c r="B403" s="43">
        <v>0</v>
      </c>
      <c r="D403" t="s">
        <v>219</v>
      </c>
      <c r="E403" s="43" t="s">
        <v>219</v>
      </c>
      <c r="F403" s="43" t="str">
        <f t="shared" si="17"/>
        <v>埼玉土建Ｂ(08補助対象外)</v>
      </c>
      <c r="G403" s="43">
        <v>9881</v>
      </c>
    </row>
    <row r="404" spans="1:7">
      <c r="A404" s="43">
        <v>0</v>
      </c>
      <c r="B404" s="43">
        <v>0</v>
      </c>
      <c r="D404" t="s">
        <v>217</v>
      </c>
      <c r="E404" s="43" t="s">
        <v>217</v>
      </c>
      <c r="F404" s="43" t="str">
        <f t="shared" si="17"/>
        <v>埼玉土建Ａ(08補助対象外）</v>
      </c>
      <c r="G404" s="43">
        <v>9882</v>
      </c>
    </row>
    <row r="405" spans="1:7">
      <c r="A405" s="43">
        <v>0</v>
      </c>
      <c r="B405" s="43">
        <v>0</v>
      </c>
      <c r="D405" t="s">
        <v>241</v>
      </c>
      <c r="E405" s="43" t="s">
        <v>241</v>
      </c>
      <c r="F405" s="43" t="str">
        <f t="shared" si="17"/>
        <v>深夜業務従事者健診</v>
      </c>
      <c r="G405" s="43">
        <v>9883</v>
      </c>
    </row>
    <row r="406" spans="1:7">
      <c r="A406" s="43">
        <v>0</v>
      </c>
      <c r="B406" s="43">
        <v>0</v>
      </c>
      <c r="D406" t="s">
        <v>633</v>
      </c>
      <c r="E406" s="43" t="s">
        <v>633</v>
      </c>
      <c r="F406" s="43" t="str">
        <f t="shared" si="17"/>
        <v>19特定業務従事者健診(協議会)</v>
      </c>
      <c r="G406" s="43">
        <v>9884</v>
      </c>
    </row>
    <row r="407" spans="1:7">
      <c r="A407" s="43">
        <v>0</v>
      </c>
      <c r="B407" s="43">
        <v>0</v>
      </c>
      <c r="D407" t="s">
        <v>282</v>
      </c>
      <c r="E407" s="43" t="s">
        <v>282</v>
      </c>
      <c r="F407" s="43" t="str">
        <f t="shared" si="17"/>
        <v>生活習慣病健診(東京美容国保)</v>
      </c>
      <c r="G407" s="43">
        <v>9889</v>
      </c>
    </row>
    <row r="408" spans="1:7">
      <c r="A408" s="43">
        <v>0</v>
      </c>
      <c r="B408" s="43">
        <v>0</v>
      </c>
      <c r="D408" t="s">
        <v>634</v>
      </c>
      <c r="E408" s="43" t="s">
        <v>634</v>
      </c>
      <c r="F408" s="43" t="str">
        <f t="shared" si="17"/>
        <v>18全国硝子業健保･人間ﾄﾞｯｸ(胃ｶﾒﾗ)</v>
      </c>
      <c r="G408" s="43">
        <v>9890</v>
      </c>
    </row>
    <row r="409" spans="1:7">
      <c r="A409" s="43">
        <v>0</v>
      </c>
      <c r="B409" s="43">
        <v>0</v>
      </c>
      <c r="D409" t="s">
        <v>280</v>
      </c>
      <c r="E409" s="43" t="s">
        <v>280</v>
      </c>
      <c r="F409" s="43" t="str">
        <f t="shared" si="17"/>
        <v>生活習慣病健診(ｴｱｳｫｰﾀｰ炭酸)胃なし</v>
      </c>
      <c r="G409" s="43">
        <v>9895</v>
      </c>
    </row>
    <row r="410" spans="1:7">
      <c r="A410" s="43">
        <v>0</v>
      </c>
      <c r="B410" s="43">
        <v>0</v>
      </c>
      <c r="D410" t="s">
        <v>181</v>
      </c>
      <c r="E410" s="43" t="s">
        <v>181</v>
      </c>
      <c r="F410" s="43" t="str">
        <f t="shared" si="17"/>
        <v>協会一般(胸間･胃なし)</v>
      </c>
      <c r="G410" s="43">
        <v>9900</v>
      </c>
    </row>
    <row r="411" spans="1:7">
      <c r="A411" s="43">
        <v>0</v>
      </c>
      <c r="B411" s="43">
        <v>0</v>
      </c>
      <c r="D411" t="s">
        <v>135</v>
      </c>
      <c r="E411" s="43" t="s">
        <v>135</v>
      </c>
      <c r="F411" s="43" t="str">
        <f t="shared" si="17"/>
        <v>じん肺健診(出張)</v>
      </c>
      <c r="G411" s="43">
        <v>9910</v>
      </c>
    </row>
    <row r="412" spans="1:7">
      <c r="A412" s="43">
        <v>0</v>
      </c>
      <c r="B412" s="43">
        <v>0</v>
      </c>
      <c r="D412" t="s">
        <v>180</v>
      </c>
      <c r="E412" s="43" t="s">
        <v>180</v>
      </c>
      <c r="F412" s="43" t="str">
        <f t="shared" si="17"/>
        <v>協会一般(胃間接)</v>
      </c>
      <c r="G412" s="43">
        <v>9913</v>
      </c>
    </row>
    <row r="413" spans="1:7">
      <c r="A413" s="43">
        <v>0</v>
      </c>
      <c r="B413" s="43">
        <v>0</v>
      </c>
      <c r="D413" t="s">
        <v>337</v>
      </c>
      <c r="E413" s="43" t="s">
        <v>337</v>
      </c>
      <c r="F413" s="43" t="str">
        <f t="shared" si="17"/>
        <v>聴力オージオ</v>
      </c>
      <c r="G413" s="43">
        <v>9914</v>
      </c>
    </row>
    <row r="414" spans="1:7">
      <c r="A414" s="43">
        <v>0</v>
      </c>
      <c r="B414" s="43">
        <v>0</v>
      </c>
      <c r="D414" t="s">
        <v>227</v>
      </c>
      <c r="E414" s="43" t="s">
        <v>227</v>
      </c>
      <c r="F414" s="43" t="str">
        <f t="shared" si="17"/>
        <v>自費(協会一般＋付加)胃ｶﾒﾗ</v>
      </c>
      <c r="G414" s="43">
        <v>9915</v>
      </c>
    </row>
    <row r="415" spans="1:7">
      <c r="A415" s="43">
        <v>0</v>
      </c>
      <c r="B415" s="43">
        <v>0</v>
      </c>
      <c r="D415" t="s">
        <v>418</v>
      </c>
      <c r="E415" s="43" t="s">
        <v>418</v>
      </c>
      <c r="F415" s="43" t="str">
        <f t="shared" si="17"/>
        <v>法令健診(血糖)胸間</v>
      </c>
      <c r="G415" s="43">
        <v>9919</v>
      </c>
    </row>
    <row r="416" spans="1:7">
      <c r="A416" s="43">
        <v>0</v>
      </c>
      <c r="B416" s="43">
        <v>0</v>
      </c>
      <c r="D416" t="s">
        <v>160</v>
      </c>
      <c r="E416" s="43" t="s">
        <v>160</v>
      </c>
      <c r="F416" s="43" t="str">
        <f t="shared" si="17"/>
        <v>ﾚﾃﾞｨｰｽドック(乳腺ｴｺｰ)胃なし</v>
      </c>
      <c r="G416" s="43">
        <v>9921</v>
      </c>
    </row>
    <row r="417" spans="1:7">
      <c r="A417" s="43">
        <v>0</v>
      </c>
      <c r="B417" s="43">
        <v>0</v>
      </c>
      <c r="D417" t="s">
        <v>297</v>
      </c>
      <c r="E417" s="43" t="s">
        <v>297</v>
      </c>
      <c r="F417" s="43" t="str">
        <f t="shared" si="17"/>
        <v>青年海外協力隊(2011年春)</v>
      </c>
      <c r="G417" s="43">
        <v>9923</v>
      </c>
    </row>
    <row r="418" spans="1:7">
      <c r="A418" s="43">
        <v>0</v>
      </c>
      <c r="B418" s="43">
        <v>0</v>
      </c>
      <c r="D418" t="s">
        <v>417</v>
      </c>
      <c r="E418" s="43" t="s">
        <v>417</v>
      </c>
      <c r="F418" s="43" t="str">
        <f t="shared" si="17"/>
        <v>法令健診(血糖)</v>
      </c>
      <c r="G418" s="43">
        <v>9928</v>
      </c>
    </row>
    <row r="419" spans="1:7">
      <c r="A419" s="43">
        <v>0</v>
      </c>
      <c r="B419" s="43">
        <v>0</v>
      </c>
      <c r="D419" t="s">
        <v>166</v>
      </c>
      <c r="E419" s="43" t="s">
        <v>166</v>
      </c>
      <c r="F419" s="43" t="str">
        <f t="shared" si="17"/>
        <v>一般健診A1(ｲｰｳｪﾙ）</v>
      </c>
      <c r="G419" s="43">
        <v>9929</v>
      </c>
    </row>
    <row r="420" spans="1:7">
      <c r="A420" s="43">
        <v>0</v>
      </c>
      <c r="B420" s="43">
        <v>0</v>
      </c>
      <c r="D420" t="s">
        <v>637</v>
      </c>
      <c r="E420" s="43" t="s">
        <v>637</v>
      </c>
      <c r="F420" s="43" t="str">
        <f t="shared" si="17"/>
        <v>東京電気工事Aコース2017～</v>
      </c>
      <c r="G420" s="43">
        <v>9930</v>
      </c>
    </row>
    <row r="421" spans="1:7">
      <c r="A421" s="43">
        <v>0</v>
      </c>
      <c r="B421" s="43">
        <v>0</v>
      </c>
      <c r="D421" t="s">
        <v>167</v>
      </c>
      <c r="E421" s="43" t="s">
        <v>167</v>
      </c>
      <c r="F421" s="43" t="str">
        <f t="shared" si="17"/>
        <v>一般健診A2(ｲｰｳｪﾙ）</v>
      </c>
      <c r="G421" s="43">
        <v>9931</v>
      </c>
    </row>
    <row r="422" spans="1:7">
      <c r="A422" s="43">
        <v>0</v>
      </c>
      <c r="B422" s="43">
        <v>0</v>
      </c>
      <c r="D422" t="s">
        <v>425</v>
      </c>
      <c r="E422" s="43" t="s">
        <v>425</v>
      </c>
      <c r="F422" s="43" t="str">
        <f t="shared" si="17"/>
        <v>麻疹(IｇM)</v>
      </c>
      <c r="G422" s="43">
        <v>9934</v>
      </c>
    </row>
    <row r="423" spans="1:7">
      <c r="A423" s="43">
        <v>0</v>
      </c>
      <c r="B423" s="43">
        <v>0</v>
      </c>
      <c r="D423" t="s">
        <v>285</v>
      </c>
      <c r="E423" s="43" t="s">
        <v>285</v>
      </c>
      <c r="F423" s="43" t="str">
        <f t="shared" si="17"/>
        <v>生活習慣病健診1ｺｰｽ(ｲｰｳｪﾙ)</v>
      </c>
      <c r="G423" s="43">
        <v>9936</v>
      </c>
    </row>
    <row r="424" spans="1:7">
      <c r="A424" s="43">
        <v>0</v>
      </c>
      <c r="B424" s="43">
        <v>0</v>
      </c>
      <c r="D424" t="s">
        <v>284</v>
      </c>
      <c r="E424" s="43" t="s">
        <v>284</v>
      </c>
      <c r="F424" s="43" t="str">
        <f t="shared" si="17"/>
        <v>生活習慣病健診1ｺｰｽ　ｶﾒﾗ(ｲｰｳｪﾙ)</v>
      </c>
      <c r="G424" s="43">
        <v>9937</v>
      </c>
    </row>
    <row r="425" spans="1:7">
      <c r="A425" s="43">
        <v>0</v>
      </c>
      <c r="B425" s="43">
        <v>0</v>
      </c>
      <c r="D425" t="s">
        <v>639</v>
      </c>
      <c r="E425" s="43" t="s">
        <v>639</v>
      </c>
      <c r="F425" s="43" t="str">
        <f t="shared" si="17"/>
        <v>東京都医業健保(病体)(春季)</v>
      </c>
      <c r="G425" s="43">
        <v>9940</v>
      </c>
    </row>
    <row r="426" spans="1:7">
      <c r="A426" s="43">
        <v>0</v>
      </c>
      <c r="B426" s="43">
        <v>0</v>
      </c>
      <c r="D426" t="s">
        <v>640</v>
      </c>
      <c r="E426" s="43" t="s">
        <v>640</v>
      </c>
      <c r="F426" s="43" t="str">
        <f t="shared" si="17"/>
        <v>東京都医業健保(病体)(春季)補助対象外</v>
      </c>
      <c r="G426" s="43">
        <v>9941</v>
      </c>
    </row>
    <row r="427" spans="1:7">
      <c r="A427" s="43">
        <v>0</v>
      </c>
      <c r="B427" s="43">
        <v>0</v>
      </c>
      <c r="D427" t="s">
        <v>311</v>
      </c>
      <c r="E427" s="43" t="s">
        <v>311</v>
      </c>
      <c r="F427" s="43" t="str">
        <f t="shared" si="17"/>
        <v>全国建設工事業国保健診</v>
      </c>
      <c r="G427" s="43">
        <v>9942</v>
      </c>
    </row>
    <row r="428" spans="1:7">
      <c r="A428" s="43">
        <v>0</v>
      </c>
      <c r="B428" s="43">
        <v>0</v>
      </c>
      <c r="D428" t="s">
        <v>128</v>
      </c>
      <c r="E428" s="43" t="s">
        <v>128</v>
      </c>
      <c r="F428" s="43" t="str">
        <f t="shared" si="17"/>
        <v>コープネット入社</v>
      </c>
      <c r="G428" s="43">
        <v>9944</v>
      </c>
    </row>
    <row r="429" spans="1:7">
      <c r="A429" s="43">
        <v>0</v>
      </c>
      <c r="B429" s="43">
        <v>0</v>
      </c>
      <c r="D429" t="s">
        <v>336</v>
      </c>
      <c r="E429" s="43" t="s">
        <v>336</v>
      </c>
      <c r="F429" s="43" t="str">
        <f t="shared" si="17"/>
        <v>中央労金生活習慣病B胃なしPSA付</v>
      </c>
      <c r="G429" s="43">
        <v>9946</v>
      </c>
    </row>
    <row r="430" spans="1:7">
      <c r="A430" s="43">
        <v>0</v>
      </c>
      <c r="B430" s="43">
        <v>0</v>
      </c>
      <c r="D430" t="s">
        <v>307</v>
      </c>
      <c r="E430" s="43" t="s">
        <v>307</v>
      </c>
      <c r="F430" s="43" t="str">
        <f t="shared" si="17"/>
        <v>扇橋Cコース</v>
      </c>
      <c r="G430" s="43">
        <v>9948</v>
      </c>
    </row>
    <row r="431" spans="1:7">
      <c r="A431" s="43">
        <v>0</v>
      </c>
      <c r="B431" s="43">
        <v>0</v>
      </c>
      <c r="D431" t="s">
        <v>641</v>
      </c>
      <c r="E431" s="43" t="s">
        <v>641</v>
      </c>
      <c r="F431" s="43" t="str">
        <f t="shared" si="17"/>
        <v>18東京機器生活習慣病(胸・胃なし)08</v>
      </c>
      <c r="G431" s="43">
        <v>9949</v>
      </c>
    </row>
    <row r="432" spans="1:7">
      <c r="A432" s="43">
        <v>0</v>
      </c>
      <c r="B432" s="43">
        <v>0</v>
      </c>
      <c r="D432" t="s">
        <v>198</v>
      </c>
      <c r="E432" s="43" t="s">
        <v>198</v>
      </c>
      <c r="F432" s="43" t="str">
        <f t="shared" si="17"/>
        <v>健愛定期B</v>
      </c>
      <c r="G432" s="43">
        <v>9955</v>
      </c>
    </row>
    <row r="433" spans="1:7">
      <c r="A433" s="43">
        <v>0</v>
      </c>
      <c r="B433" s="43">
        <v>0</v>
      </c>
      <c r="D433" t="s">
        <v>375</v>
      </c>
      <c r="E433" s="43" t="s">
        <v>375</v>
      </c>
      <c r="F433" s="43" t="str">
        <f t="shared" si="17"/>
        <v>土建節目(柳原・自費)</v>
      </c>
      <c r="G433" s="43">
        <v>9956</v>
      </c>
    </row>
    <row r="434" spans="1:7">
      <c r="A434" s="43">
        <v>0</v>
      </c>
      <c r="B434" s="43">
        <v>0</v>
      </c>
      <c r="D434" t="s">
        <v>355</v>
      </c>
      <c r="E434" s="43" t="s">
        <v>355</v>
      </c>
      <c r="F434" s="43" t="str">
        <f t="shared" si="17"/>
        <v>定期健診（住宅公社35歳以上）</v>
      </c>
      <c r="G434" s="43">
        <v>9958</v>
      </c>
    </row>
    <row r="435" spans="1:7">
      <c r="A435" s="43">
        <v>0</v>
      </c>
      <c r="B435" s="43">
        <v>0</v>
      </c>
      <c r="D435" t="s">
        <v>356</v>
      </c>
      <c r="E435" s="43" t="s">
        <v>356</v>
      </c>
      <c r="F435" s="43" t="str">
        <f t="shared" si="17"/>
        <v>定期健診（住宅公社40歳以上）</v>
      </c>
      <c r="G435" s="43">
        <v>9959</v>
      </c>
    </row>
    <row r="436" spans="1:7">
      <c r="A436" s="43">
        <v>0</v>
      </c>
      <c r="B436" s="43">
        <v>0</v>
      </c>
      <c r="D436" t="s">
        <v>354</v>
      </c>
      <c r="E436" s="43" t="s">
        <v>354</v>
      </c>
      <c r="F436" s="43" t="str">
        <f t="shared" si="17"/>
        <v>定期健診（住宅公社34歳以下）</v>
      </c>
      <c r="G436" s="43">
        <v>9960</v>
      </c>
    </row>
    <row r="437" spans="1:7">
      <c r="A437" s="43">
        <v>0</v>
      </c>
      <c r="B437" s="43">
        <v>0</v>
      </c>
      <c r="D437" t="s">
        <v>400</v>
      </c>
      <c r="E437" s="43" t="s">
        <v>400</v>
      </c>
      <c r="F437" s="43" t="str">
        <f t="shared" si="17"/>
        <v>乳房触診+ﾏﾝﾓ1方向+子宮細胞診</v>
      </c>
      <c r="G437" s="43">
        <v>9964</v>
      </c>
    </row>
    <row r="438" spans="1:7">
      <c r="A438" s="43">
        <v>0</v>
      </c>
      <c r="B438" s="43">
        <v>0</v>
      </c>
      <c r="D438" t="s">
        <v>642</v>
      </c>
      <c r="E438" s="43" t="s">
        <v>642</v>
      </c>
      <c r="F438" s="43" t="str">
        <f t="shared" si="17"/>
        <v>乳房触診+乳腺ｴｺｰ+子宮細胞診</v>
      </c>
      <c r="G438" s="43">
        <v>9965</v>
      </c>
    </row>
    <row r="439" spans="1:7">
      <c r="A439" s="43">
        <v>0</v>
      </c>
      <c r="B439" s="43">
        <v>0</v>
      </c>
      <c r="D439" t="s">
        <v>373</v>
      </c>
      <c r="E439" s="43" t="s">
        <v>373</v>
      </c>
      <c r="F439" s="43" t="str">
        <f t="shared" si="17"/>
        <v>土建節目(柳原)</v>
      </c>
      <c r="G439" s="43">
        <v>9966</v>
      </c>
    </row>
    <row r="440" spans="1:7">
      <c r="A440" s="43">
        <v>0</v>
      </c>
      <c r="B440" s="43">
        <v>0</v>
      </c>
      <c r="D440" t="s">
        <v>399</v>
      </c>
      <c r="E440" s="43" t="s">
        <v>399</v>
      </c>
      <c r="F440" s="43" t="str">
        <f t="shared" si="17"/>
        <v>乳房触診+ﾏﾝﾓ1方向</v>
      </c>
      <c r="G440" s="43">
        <v>9969</v>
      </c>
    </row>
    <row r="441" spans="1:7">
      <c r="A441" s="43">
        <v>0</v>
      </c>
      <c r="B441" s="43">
        <v>0</v>
      </c>
      <c r="D441" t="s">
        <v>209</v>
      </c>
      <c r="E441" s="43" t="s">
        <v>209</v>
      </c>
      <c r="F441" s="43" t="str">
        <f t="shared" si="17"/>
        <v>港区成人(訪問64歳以下)</v>
      </c>
      <c r="G441" s="43">
        <v>9970</v>
      </c>
    </row>
    <row r="442" spans="1:7">
      <c r="A442" s="43">
        <v>0</v>
      </c>
      <c r="B442" s="43">
        <v>0</v>
      </c>
      <c r="D442" t="s">
        <v>210</v>
      </c>
      <c r="E442" s="43" t="s">
        <v>210</v>
      </c>
      <c r="F442" s="43" t="str">
        <f t="shared" si="17"/>
        <v>港区成人(訪問65歳以上)</v>
      </c>
      <c r="G442" s="43">
        <v>9971</v>
      </c>
    </row>
    <row r="443" spans="1:7">
      <c r="A443" s="43">
        <v>0</v>
      </c>
      <c r="B443" s="43">
        <v>0</v>
      </c>
      <c r="D443" t="s">
        <v>226</v>
      </c>
      <c r="E443" s="43" t="s">
        <v>226</v>
      </c>
      <c r="F443" s="43" t="str">
        <f t="shared" si="17"/>
        <v>子宮細胞診</v>
      </c>
      <c r="G443" s="43">
        <v>9972</v>
      </c>
    </row>
    <row r="444" spans="1:7">
      <c r="A444" s="43">
        <v>0</v>
      </c>
      <c r="B444" s="43">
        <v>0</v>
      </c>
      <c r="D444" t="s">
        <v>643</v>
      </c>
      <c r="E444" s="43" t="s">
        <v>643</v>
      </c>
      <c r="F444" s="43" t="str">
        <f t="shared" si="17"/>
        <v>18特定健診(協会家族)</v>
      </c>
      <c r="G444" s="43">
        <v>9976</v>
      </c>
    </row>
    <row r="445" spans="1:7">
      <c r="A445" s="43">
        <v>0</v>
      </c>
      <c r="B445" s="43">
        <v>0</v>
      </c>
      <c r="D445" t="s">
        <v>195</v>
      </c>
      <c r="E445" s="43" t="s">
        <v>195</v>
      </c>
      <c r="F445" s="43" t="str">
        <f t="shared" si="17"/>
        <v>健愛ドック一般</v>
      </c>
      <c r="G445" s="43">
        <v>9977</v>
      </c>
    </row>
    <row r="446" spans="1:7">
      <c r="A446" s="43">
        <v>0</v>
      </c>
      <c r="B446" s="43">
        <v>0</v>
      </c>
      <c r="D446" t="s">
        <v>377</v>
      </c>
      <c r="E446" s="43" t="s">
        <v>377</v>
      </c>
      <c r="F446" s="43" t="str">
        <f t="shared" si="17"/>
        <v>東京建設業(補助対象外)</v>
      </c>
      <c r="G446" s="43">
        <v>9978</v>
      </c>
    </row>
    <row r="447" spans="1:7">
      <c r="A447" s="43">
        <v>0</v>
      </c>
      <c r="B447" s="43">
        <v>0</v>
      </c>
      <c r="D447" t="s">
        <v>197</v>
      </c>
      <c r="E447" s="43" t="s">
        <v>197</v>
      </c>
      <c r="F447" s="43" t="str">
        <f t="shared" si="17"/>
        <v>健愛定期A</v>
      </c>
      <c r="G447" s="43">
        <v>9979</v>
      </c>
    </row>
    <row r="448" spans="1:7">
      <c r="A448" s="43">
        <v>0</v>
      </c>
      <c r="B448" s="43">
        <v>0</v>
      </c>
      <c r="D448" t="s">
        <v>110</v>
      </c>
      <c r="E448" s="43" t="s">
        <v>110</v>
      </c>
      <c r="F448" s="43" t="str">
        <f t="shared" si="17"/>
        <v>KCCSｷｬﾘｱﾃｯｸ(生活習慣病)</v>
      </c>
      <c r="G448" s="43">
        <v>9980</v>
      </c>
    </row>
    <row r="449" spans="1:7">
      <c r="A449" s="43">
        <v>0</v>
      </c>
      <c r="B449" s="43">
        <v>0</v>
      </c>
      <c r="D449" t="s">
        <v>419</v>
      </c>
      <c r="E449" s="43" t="s">
        <v>419</v>
      </c>
      <c r="F449" s="43" t="str">
        <f t="shared" si="17"/>
        <v>法令健診(血糖)心電図なし</v>
      </c>
      <c r="G449" s="43">
        <v>9984</v>
      </c>
    </row>
    <row r="450" spans="1:7">
      <c r="A450" s="43">
        <v>0</v>
      </c>
      <c r="B450" s="43">
        <v>0</v>
      </c>
      <c r="D450" t="s">
        <v>390</v>
      </c>
      <c r="E450" s="43" t="s">
        <v>390</v>
      </c>
      <c r="F450" s="43" t="str">
        <f t="shared" si="17"/>
        <v>特定健診（東京美容国保）</v>
      </c>
      <c r="G450" s="43">
        <v>9985</v>
      </c>
    </row>
    <row r="451" spans="1:7">
      <c r="A451" s="43">
        <v>0</v>
      </c>
      <c r="B451" s="43">
        <v>0</v>
      </c>
      <c r="D451" t="s">
        <v>111</v>
      </c>
      <c r="E451" s="43" t="s">
        <v>111</v>
      </c>
      <c r="F451" s="43" t="str">
        <f t="shared" si="17"/>
        <v>KCCSｷｬﾘｱﾃｯｸ(生活習慣病)胃なし</v>
      </c>
      <c r="G451" s="43">
        <v>9987</v>
      </c>
    </row>
    <row r="452" spans="1:7">
      <c r="A452" s="43">
        <v>0</v>
      </c>
      <c r="B452" s="43">
        <v>0</v>
      </c>
      <c r="D452" t="s">
        <v>168</v>
      </c>
      <c r="E452" s="43" t="s">
        <v>168</v>
      </c>
      <c r="F452" s="43" t="str">
        <f t="shared" si="17"/>
        <v>一般健診B1(ｲｰｳｪﾙ）</v>
      </c>
      <c r="G452" s="43">
        <v>9989</v>
      </c>
    </row>
    <row r="453" spans="1:7">
      <c r="A453" s="43">
        <v>0</v>
      </c>
      <c r="B453" s="43">
        <v>0</v>
      </c>
      <c r="D453" t="s">
        <v>388</v>
      </c>
      <c r="E453" s="43" t="s">
        <v>388</v>
      </c>
      <c r="F453" s="43" t="str">
        <f t="shared" ref="F453:F516" si="18">C453&amp;D453</f>
        <v>特定健診(窓口負担有)</v>
      </c>
      <c r="G453" s="43">
        <v>9990</v>
      </c>
    </row>
    <row r="454" spans="1:7">
      <c r="A454" s="43">
        <v>0</v>
      </c>
      <c r="B454" s="43">
        <v>0</v>
      </c>
      <c r="D454" t="s">
        <v>646</v>
      </c>
      <c r="E454" s="43" t="s">
        <v>646</v>
      </c>
      <c r="F454" s="43" t="str">
        <f t="shared" si="18"/>
        <v>19中野建設組合(東建国保)</v>
      </c>
      <c r="G454" s="43">
        <v>9991</v>
      </c>
    </row>
    <row r="455" spans="1:7">
      <c r="A455" s="43">
        <v>0</v>
      </c>
      <c r="B455" s="43">
        <v>0</v>
      </c>
      <c r="D455" t="s">
        <v>647</v>
      </c>
      <c r="E455" s="43" t="s">
        <v>647</v>
      </c>
      <c r="F455" s="43" t="str">
        <f t="shared" si="18"/>
        <v>19中野建設組合(中野建設請求)</v>
      </c>
      <c r="G455" s="43">
        <v>9992</v>
      </c>
    </row>
    <row r="456" spans="1:7">
      <c r="A456" s="43">
        <v>0</v>
      </c>
      <c r="B456" s="43">
        <v>0</v>
      </c>
      <c r="D456" t="s">
        <v>648</v>
      </c>
      <c r="E456" s="43" t="s">
        <v>648</v>
      </c>
      <c r="F456" s="43" t="str">
        <f t="shared" si="18"/>
        <v>2018人間ﾄﾞｯｸ(ｳｨｰﾒｯｸｽ)胃なし</v>
      </c>
      <c r="G456" s="43">
        <v>9993</v>
      </c>
    </row>
    <row r="457" spans="1:7">
      <c r="A457" s="43">
        <v>0</v>
      </c>
      <c r="B457" s="43">
        <v>0</v>
      </c>
      <c r="D457" t="s">
        <v>649</v>
      </c>
      <c r="E457" s="43" t="s">
        <v>649</v>
      </c>
      <c r="F457" s="43" t="str">
        <f t="shared" si="18"/>
        <v>2018人間ﾄﾞｯｸ(ｳｨｰﾒｯｸｽ)胃ｶﾒﾗ</v>
      </c>
      <c r="G457" s="43">
        <v>9996</v>
      </c>
    </row>
    <row r="458" spans="1:7">
      <c r="A458" s="43">
        <v>0</v>
      </c>
      <c r="B458" s="43">
        <v>0</v>
      </c>
      <c r="D458" t="s">
        <v>314</v>
      </c>
      <c r="E458" s="43" t="s">
        <v>314</v>
      </c>
      <c r="F458" s="43" t="str">
        <f t="shared" si="18"/>
        <v>全国硝子業健保･生活習慣病胃なし</v>
      </c>
      <c r="G458" s="43">
        <v>9999</v>
      </c>
    </row>
    <row r="459" spans="1:7">
      <c r="A459" s="43">
        <v>0</v>
      </c>
      <c r="B459" s="43">
        <v>0</v>
      </c>
      <c r="D459" t="s">
        <v>157</v>
      </c>
      <c r="E459" s="43" t="s">
        <v>157</v>
      </c>
      <c r="F459" s="43" t="str">
        <f t="shared" si="18"/>
        <v>ﾚﾃﾞｨｰｽドック(ﾏﾝﾓ)胃なし</v>
      </c>
      <c r="G459" s="43">
        <v>10004</v>
      </c>
    </row>
    <row r="460" spans="1:7">
      <c r="A460" s="43">
        <v>0</v>
      </c>
      <c r="B460" s="43">
        <v>0</v>
      </c>
      <c r="D460" t="s">
        <v>317</v>
      </c>
      <c r="E460" s="43" t="s">
        <v>317</v>
      </c>
      <c r="F460" s="43" t="str">
        <f t="shared" si="18"/>
        <v>全国硝子業健保･生活習慣病女性胃なし</v>
      </c>
      <c r="G460" s="43">
        <v>10006</v>
      </c>
    </row>
    <row r="461" spans="1:7">
      <c r="A461" s="43">
        <v>0</v>
      </c>
      <c r="B461" s="43">
        <v>0</v>
      </c>
      <c r="D461" t="s">
        <v>653</v>
      </c>
      <c r="E461" s="43" t="s">
        <v>653</v>
      </c>
      <c r="F461" s="43" t="str">
        <f t="shared" si="18"/>
        <v>19浜松ﾎﾄﾆｸｽ(24以下)</v>
      </c>
      <c r="G461" s="43">
        <v>10007</v>
      </c>
    </row>
    <row r="462" spans="1:7">
      <c r="A462" s="43">
        <v>0</v>
      </c>
      <c r="B462" s="43">
        <v>0</v>
      </c>
      <c r="D462" t="s">
        <v>654</v>
      </c>
      <c r="E462" s="43" t="s">
        <v>654</v>
      </c>
      <c r="F462" s="43" t="str">
        <f t="shared" si="18"/>
        <v>大塚商会人間ドック（バリウム）</v>
      </c>
      <c r="G462" s="43">
        <v>10014</v>
      </c>
    </row>
    <row r="463" spans="1:7">
      <c r="A463" s="43">
        <v>0</v>
      </c>
      <c r="B463" s="43">
        <v>0</v>
      </c>
      <c r="D463" t="s">
        <v>165</v>
      </c>
      <c r="E463" s="43" t="s">
        <v>165</v>
      </c>
      <c r="F463" s="43" t="str">
        <f t="shared" si="18"/>
        <v>一之江A</v>
      </c>
      <c r="G463" s="43">
        <v>10015</v>
      </c>
    </row>
    <row r="464" spans="1:7">
      <c r="A464" s="43">
        <v>0</v>
      </c>
      <c r="B464" s="43">
        <v>0</v>
      </c>
      <c r="D464" t="s">
        <v>421</v>
      </c>
      <c r="E464" s="43" t="s">
        <v>421</v>
      </c>
      <c r="F464" s="43" t="str">
        <f t="shared" si="18"/>
        <v>法令省略(京セラ)胸間</v>
      </c>
      <c r="G464" s="43">
        <v>10024</v>
      </c>
    </row>
    <row r="465" spans="1:7">
      <c r="A465" s="43">
        <v>0</v>
      </c>
      <c r="B465" s="43">
        <v>0</v>
      </c>
      <c r="D465" t="s">
        <v>422</v>
      </c>
      <c r="E465" s="43" t="s">
        <v>422</v>
      </c>
      <c r="F465" s="43" t="str">
        <f t="shared" si="18"/>
        <v>法令省略(京セラ)胸直</v>
      </c>
      <c r="G465" s="43">
        <v>10027</v>
      </c>
    </row>
    <row r="466" spans="1:7">
      <c r="A466" s="43">
        <v>0</v>
      </c>
      <c r="B466" s="43">
        <v>0</v>
      </c>
      <c r="D466" t="s">
        <v>279</v>
      </c>
      <c r="E466" s="43" t="s">
        <v>279</v>
      </c>
      <c r="F466" s="43" t="str">
        <f t="shared" si="18"/>
        <v>生活習慣病健診(ｴｱｳｫｰﾀｰ炭酸)胃ｶﾒﾗ</v>
      </c>
      <c r="G466" s="43">
        <v>10029</v>
      </c>
    </row>
    <row r="467" spans="1:7">
      <c r="A467" s="43">
        <v>0</v>
      </c>
      <c r="B467" s="43">
        <v>0</v>
      </c>
      <c r="D467" t="s">
        <v>112</v>
      </c>
      <c r="E467" s="43" t="s">
        <v>112</v>
      </c>
      <c r="F467" s="43" t="str">
        <f t="shared" si="18"/>
        <v>KYOSO(34才以下)</v>
      </c>
      <c r="G467" s="43">
        <v>10031</v>
      </c>
    </row>
    <row r="468" spans="1:7">
      <c r="A468" s="43">
        <v>0</v>
      </c>
      <c r="B468" s="43">
        <v>0</v>
      </c>
      <c r="D468" t="s">
        <v>655</v>
      </c>
      <c r="E468" s="43" t="s">
        <v>655</v>
      </c>
      <c r="F468" s="43" t="str">
        <f t="shared" si="18"/>
        <v>18KYOSO(35才以上)</v>
      </c>
      <c r="G468" s="43">
        <v>10032</v>
      </c>
    </row>
    <row r="469" spans="1:7">
      <c r="A469" s="43">
        <v>0</v>
      </c>
      <c r="B469" s="43">
        <v>0</v>
      </c>
      <c r="D469" t="s">
        <v>154</v>
      </c>
      <c r="E469" s="43" t="s">
        <v>154</v>
      </c>
      <c r="F469" s="43" t="str">
        <f t="shared" si="18"/>
        <v>ﾗﾍﾞﾙｼﾞｬﾊﾟﾝ若年健診</v>
      </c>
      <c r="G469" s="43">
        <v>10033</v>
      </c>
    </row>
    <row r="470" spans="1:7">
      <c r="A470" s="43">
        <v>0</v>
      </c>
      <c r="B470" s="43">
        <v>0</v>
      </c>
      <c r="D470" t="s">
        <v>656</v>
      </c>
      <c r="E470" s="43" t="s">
        <v>656</v>
      </c>
      <c r="F470" s="43" t="str">
        <f t="shared" si="18"/>
        <v>KYOSO(35才以上)胃ｶﾒﾗ</v>
      </c>
      <c r="G470" s="43">
        <v>10035</v>
      </c>
    </row>
    <row r="471" spans="1:7">
      <c r="A471" s="43">
        <v>0</v>
      </c>
      <c r="B471" s="43">
        <v>0</v>
      </c>
      <c r="D471" t="s">
        <v>657</v>
      </c>
      <c r="E471" s="43" t="s">
        <v>657</v>
      </c>
      <c r="F471" s="43" t="str">
        <f t="shared" si="18"/>
        <v>18ﾀﾞｲﾔﾓﾝﾄﾞﾄﾞｯｸ(胃ｶﾒﾗ)</v>
      </c>
      <c r="G471" s="43">
        <v>10042</v>
      </c>
    </row>
    <row r="472" spans="1:7">
      <c r="A472" s="43">
        <v>0</v>
      </c>
      <c r="B472" s="43">
        <v>0</v>
      </c>
      <c r="D472" t="s">
        <v>658</v>
      </c>
      <c r="E472" s="43" t="s">
        <v>658</v>
      </c>
      <c r="F472" s="43" t="str">
        <f t="shared" si="18"/>
        <v>18KYOSO(35才以上)胃なし</v>
      </c>
      <c r="G472" s="43">
        <v>10044</v>
      </c>
    </row>
    <row r="473" spans="1:7">
      <c r="A473" s="43">
        <v>0</v>
      </c>
      <c r="B473" s="43">
        <v>0</v>
      </c>
      <c r="D473" t="s">
        <v>659</v>
      </c>
      <c r="E473" s="43" t="s">
        <v>659</v>
      </c>
      <c r="F473" s="43" t="str">
        <f t="shared" si="18"/>
        <v>20中央労金生活習慣病B胃なし</v>
      </c>
      <c r="G473" s="43">
        <v>10045</v>
      </c>
    </row>
    <row r="474" spans="1:7">
      <c r="A474" s="43">
        <v>0</v>
      </c>
      <c r="B474" s="43">
        <v>0</v>
      </c>
      <c r="D474" t="s">
        <v>376</v>
      </c>
      <c r="E474" s="43" t="s">
        <v>376</v>
      </c>
      <c r="F474" s="43" t="str">
        <f t="shared" si="18"/>
        <v>土建統一(詳細眼底)</v>
      </c>
      <c r="G474" s="43">
        <v>10046</v>
      </c>
    </row>
    <row r="475" spans="1:7">
      <c r="A475" s="43">
        <v>0</v>
      </c>
      <c r="B475" s="43">
        <v>0</v>
      </c>
      <c r="D475" t="s">
        <v>660</v>
      </c>
      <c r="E475" s="43" t="s">
        <v>660</v>
      </c>
      <c r="F475" s="43" t="str">
        <f t="shared" si="18"/>
        <v>18ダイヤモンドドック(胃なし)08</v>
      </c>
      <c r="G475" s="43">
        <v>10047</v>
      </c>
    </row>
    <row r="476" spans="1:7">
      <c r="A476" s="43">
        <v>0</v>
      </c>
      <c r="B476" s="43">
        <v>0</v>
      </c>
      <c r="D476" t="s">
        <v>661</v>
      </c>
      <c r="E476" s="43" t="s">
        <v>661</v>
      </c>
      <c r="F476" s="43" t="str">
        <f t="shared" si="18"/>
        <v>18ｼｰｴｽｲｰｿﾌﾄ(ﾄﾞｯｸ)胃なし</v>
      </c>
      <c r="G476" s="43">
        <v>10049</v>
      </c>
    </row>
    <row r="477" spans="1:7">
      <c r="A477" s="43">
        <v>0</v>
      </c>
      <c r="B477" s="43">
        <v>0</v>
      </c>
      <c r="D477" t="s">
        <v>382</v>
      </c>
      <c r="E477" s="43" t="s">
        <v>382</v>
      </c>
      <c r="F477" s="43" t="str">
        <f t="shared" si="18"/>
        <v>東都協議会(基本なし)</v>
      </c>
      <c r="G477" s="43">
        <v>10055</v>
      </c>
    </row>
    <row r="478" spans="1:7">
      <c r="A478" s="43">
        <v>0</v>
      </c>
      <c r="B478" s="43">
        <v>0</v>
      </c>
      <c r="D478" t="s">
        <v>156</v>
      </c>
      <c r="E478" s="43" t="s">
        <v>156</v>
      </c>
      <c r="F478" s="43" t="str">
        <f t="shared" si="18"/>
        <v>ﾚﾃﾞｨｰｽドック(ﾏﾝﾓ)胃ｶﾒﾗ</v>
      </c>
      <c r="G478" s="43">
        <v>10059</v>
      </c>
    </row>
    <row r="479" spans="1:7">
      <c r="A479" s="43">
        <v>0</v>
      </c>
      <c r="B479" s="43">
        <v>0</v>
      </c>
      <c r="D479" t="s">
        <v>215</v>
      </c>
      <c r="E479" s="43" t="s">
        <v>215</v>
      </c>
      <c r="F479" s="43" t="str">
        <f t="shared" si="18"/>
        <v>埼玉県建設組合</v>
      </c>
      <c r="G479" s="43">
        <v>10060</v>
      </c>
    </row>
    <row r="480" spans="1:7">
      <c r="A480" s="43">
        <v>0</v>
      </c>
      <c r="B480" s="43">
        <v>0</v>
      </c>
      <c r="D480" t="s">
        <v>320</v>
      </c>
      <c r="E480" s="43" t="s">
        <v>320</v>
      </c>
      <c r="F480" s="43" t="str">
        <f t="shared" si="18"/>
        <v>大阪菓子健保(簡易生活習慣病)</v>
      </c>
      <c r="G480" s="43">
        <v>10061</v>
      </c>
    </row>
    <row r="481" spans="1:7">
      <c r="A481" s="43">
        <v>0</v>
      </c>
      <c r="B481" s="43">
        <v>0</v>
      </c>
      <c r="D481" t="s">
        <v>395</v>
      </c>
      <c r="E481" s="43" t="s">
        <v>395</v>
      </c>
      <c r="F481" s="43" t="str">
        <f t="shared" si="18"/>
        <v>乳+ﾏﾝﾓ1(補助対象外）</v>
      </c>
      <c r="G481" s="43">
        <v>10068</v>
      </c>
    </row>
    <row r="482" spans="1:7">
      <c r="A482" s="43">
        <v>0</v>
      </c>
      <c r="B482" s="43">
        <v>0</v>
      </c>
      <c r="D482" t="s">
        <v>85</v>
      </c>
      <c r="E482" s="43" t="s">
        <v>85</v>
      </c>
      <c r="F482" s="43" t="str">
        <f t="shared" si="18"/>
        <v>B型肝炎訴訟</v>
      </c>
      <c r="G482" s="43">
        <v>10073</v>
      </c>
    </row>
    <row r="483" spans="1:7">
      <c r="A483" s="43">
        <v>0</v>
      </c>
      <c r="B483" s="43">
        <v>0</v>
      </c>
      <c r="D483" t="s">
        <v>123</v>
      </c>
      <c r="E483" s="43" t="s">
        <v>123</v>
      </c>
      <c r="F483" s="43" t="str">
        <f t="shared" si="18"/>
        <v>ｶﾈｶ健保(35才.40才以上)</v>
      </c>
      <c r="G483" s="43">
        <v>10075</v>
      </c>
    </row>
    <row r="484" spans="1:7">
      <c r="A484" s="43">
        <v>0</v>
      </c>
      <c r="B484" s="43">
        <v>0</v>
      </c>
      <c r="D484" t="s">
        <v>124</v>
      </c>
      <c r="E484" s="43" t="s">
        <v>124</v>
      </c>
      <c r="F484" s="43" t="str">
        <f t="shared" si="18"/>
        <v>ｶﾈｶ健保(36才～39才)</v>
      </c>
      <c r="G484" s="43">
        <v>10076</v>
      </c>
    </row>
    <row r="485" spans="1:7">
      <c r="A485" s="43">
        <v>0</v>
      </c>
      <c r="B485" s="43">
        <v>0</v>
      </c>
      <c r="D485" t="s">
        <v>663</v>
      </c>
      <c r="E485" s="43" t="s">
        <v>663</v>
      </c>
      <c r="F485" s="43" t="str">
        <f t="shared" si="18"/>
        <v>18ｶﾈｶ(34才以下)</v>
      </c>
      <c r="G485" s="43">
        <v>10077</v>
      </c>
    </row>
    <row r="486" spans="1:7">
      <c r="A486" s="43">
        <v>0</v>
      </c>
      <c r="B486" s="43">
        <v>0</v>
      </c>
      <c r="D486" t="s">
        <v>664</v>
      </c>
      <c r="E486" s="43" t="s">
        <v>664</v>
      </c>
      <c r="F486" s="43" t="str">
        <f t="shared" si="18"/>
        <v>22配偶者健診(富士通健保)ｶﾒﾗ</v>
      </c>
      <c r="G486" s="43">
        <v>10079</v>
      </c>
    </row>
    <row r="487" spans="1:7">
      <c r="A487" s="43">
        <v>0</v>
      </c>
      <c r="B487" s="43">
        <v>0</v>
      </c>
      <c r="D487" t="s">
        <v>398</v>
      </c>
      <c r="E487" s="43" t="s">
        <v>398</v>
      </c>
      <c r="F487" s="43" t="str">
        <f t="shared" si="18"/>
        <v>乳房触診</v>
      </c>
      <c r="G487" s="43">
        <v>10083</v>
      </c>
    </row>
    <row r="488" spans="1:7">
      <c r="A488" s="43">
        <v>0</v>
      </c>
      <c r="B488" s="43">
        <v>0</v>
      </c>
      <c r="D488" t="s">
        <v>201</v>
      </c>
      <c r="E488" s="43" t="s">
        <v>201</v>
      </c>
      <c r="F488" s="43" t="str">
        <f t="shared" si="18"/>
        <v>江東A</v>
      </c>
      <c r="G488" s="43">
        <v>10098</v>
      </c>
    </row>
    <row r="489" spans="1:7">
      <c r="A489" s="43">
        <v>0</v>
      </c>
      <c r="B489" s="43">
        <v>0</v>
      </c>
      <c r="D489" t="s">
        <v>129</v>
      </c>
      <c r="E489" s="43" t="s">
        <v>129</v>
      </c>
      <c r="F489" s="43" t="str">
        <f t="shared" si="18"/>
        <v>ｼｰｴｽｲｰｿﾌﾄ(ﾄﾞｯｸ)36才～39才</v>
      </c>
      <c r="G489" s="43">
        <v>10099</v>
      </c>
    </row>
    <row r="490" spans="1:7">
      <c r="A490" s="43">
        <v>0</v>
      </c>
      <c r="B490" s="43">
        <v>0</v>
      </c>
      <c r="D490" t="s">
        <v>196</v>
      </c>
      <c r="E490" s="43" t="s">
        <v>196</v>
      </c>
      <c r="F490" s="43" t="str">
        <f t="shared" si="18"/>
        <v>健愛一般</v>
      </c>
      <c r="G490" s="43">
        <v>10100</v>
      </c>
    </row>
    <row r="491" spans="1:7">
      <c r="A491" s="43">
        <v>0</v>
      </c>
      <c r="B491" s="43">
        <v>0</v>
      </c>
      <c r="D491" t="s">
        <v>666</v>
      </c>
      <c r="E491" s="43" t="s">
        <v>666</v>
      </c>
      <c r="F491" s="43" t="str">
        <f t="shared" si="18"/>
        <v>18化研ﾏﾃﾘｱﾙ(若年)</v>
      </c>
      <c r="G491" s="43">
        <v>10101</v>
      </c>
    </row>
    <row r="492" spans="1:7">
      <c r="A492" s="43">
        <v>0</v>
      </c>
      <c r="B492" s="43">
        <v>0</v>
      </c>
      <c r="D492" t="s">
        <v>667</v>
      </c>
      <c r="E492" s="43" t="s">
        <v>667</v>
      </c>
      <c r="F492" s="43" t="str">
        <f t="shared" si="18"/>
        <v>18化研ﾏﾃﾘｱﾙ(成人)</v>
      </c>
      <c r="G492" s="43">
        <v>10102</v>
      </c>
    </row>
    <row r="493" spans="1:7">
      <c r="A493" s="43">
        <v>0</v>
      </c>
      <c r="B493" s="43">
        <v>0</v>
      </c>
      <c r="D493" t="s">
        <v>99</v>
      </c>
      <c r="E493" s="43" t="s">
        <v>99</v>
      </c>
      <c r="F493" s="43" t="str">
        <f t="shared" si="18"/>
        <v>JNES生活習慣病(35才のみ)</v>
      </c>
      <c r="G493" s="43">
        <v>10103</v>
      </c>
    </row>
    <row r="494" spans="1:7">
      <c r="A494" s="43">
        <v>0</v>
      </c>
      <c r="B494" s="43">
        <v>0</v>
      </c>
      <c r="D494" t="s">
        <v>101</v>
      </c>
      <c r="E494" s="43" t="s">
        <v>101</v>
      </c>
      <c r="F494" s="43" t="str">
        <f t="shared" si="18"/>
        <v>JNES生活習慣病(40才以上)</v>
      </c>
      <c r="G494" s="43">
        <v>10104</v>
      </c>
    </row>
    <row r="495" spans="1:7">
      <c r="A495" s="43">
        <v>0</v>
      </c>
      <c r="B495" s="43">
        <v>0</v>
      </c>
      <c r="D495" t="s">
        <v>100</v>
      </c>
      <c r="E495" s="43" t="s">
        <v>100</v>
      </c>
      <c r="F495" s="43" t="str">
        <f t="shared" si="18"/>
        <v>JNES生活習慣病(36才～39才)</v>
      </c>
      <c r="G495" s="43">
        <v>10105</v>
      </c>
    </row>
    <row r="496" spans="1:7">
      <c r="A496" s="43">
        <v>0</v>
      </c>
      <c r="B496" s="43">
        <v>0</v>
      </c>
      <c r="D496" t="s">
        <v>94</v>
      </c>
      <c r="E496" s="43" t="s">
        <v>94</v>
      </c>
      <c r="F496" s="43" t="str">
        <f t="shared" si="18"/>
        <v>JNES一般定期(40才以上)</v>
      </c>
      <c r="G496" s="43">
        <v>10106</v>
      </c>
    </row>
    <row r="497" spans="1:7">
      <c r="A497" s="43">
        <v>0</v>
      </c>
      <c r="B497" s="43">
        <v>0</v>
      </c>
      <c r="D497" t="s">
        <v>91</v>
      </c>
      <c r="E497" s="43" t="s">
        <v>91</v>
      </c>
      <c r="F497" s="43" t="str">
        <f t="shared" si="18"/>
        <v>JNES一般定期(35才のみ)</v>
      </c>
      <c r="G497" s="43">
        <v>10107</v>
      </c>
    </row>
    <row r="498" spans="1:7">
      <c r="A498" s="43">
        <v>0</v>
      </c>
      <c r="B498" s="43">
        <v>0</v>
      </c>
      <c r="D498" t="s">
        <v>93</v>
      </c>
      <c r="E498" s="43" t="s">
        <v>93</v>
      </c>
      <c r="F498" s="43" t="str">
        <f t="shared" si="18"/>
        <v>JNES一般定期(36才～39才)</v>
      </c>
      <c r="G498" s="43">
        <v>10108</v>
      </c>
    </row>
    <row r="499" spans="1:7">
      <c r="A499" s="43">
        <v>0</v>
      </c>
      <c r="B499" s="43">
        <v>0</v>
      </c>
      <c r="D499" t="s">
        <v>92</v>
      </c>
      <c r="E499" s="43" t="s">
        <v>92</v>
      </c>
      <c r="F499" s="43" t="str">
        <f t="shared" si="18"/>
        <v>JNES一般定期(35才未満)</v>
      </c>
      <c r="G499" s="43">
        <v>10109</v>
      </c>
    </row>
    <row r="500" spans="1:7">
      <c r="A500" s="43">
        <v>0</v>
      </c>
      <c r="B500" s="43">
        <v>0</v>
      </c>
      <c r="D500" t="s">
        <v>326</v>
      </c>
      <c r="E500" s="43" t="s">
        <v>326</v>
      </c>
      <c r="F500" s="43" t="str">
        <f t="shared" si="18"/>
        <v>大阪府貨物運送健保(生活習慣病)</v>
      </c>
      <c r="G500" s="43">
        <v>10112</v>
      </c>
    </row>
    <row r="501" spans="1:7">
      <c r="A501" s="43">
        <v>0</v>
      </c>
      <c r="B501" s="43">
        <v>0</v>
      </c>
      <c r="D501" t="s">
        <v>222</v>
      </c>
      <c r="E501" s="43" t="s">
        <v>222</v>
      </c>
      <c r="F501" s="43" t="str">
        <f t="shared" si="18"/>
        <v>埼玉土建人間ﾄﾞｯｸ(胃なし)</v>
      </c>
      <c r="G501" s="43">
        <v>10116</v>
      </c>
    </row>
    <row r="502" spans="1:7">
      <c r="A502" s="43">
        <v>0</v>
      </c>
      <c r="B502" s="43">
        <v>0</v>
      </c>
      <c r="D502" t="s">
        <v>668</v>
      </c>
      <c r="E502" s="43" t="s">
        <v>668</v>
      </c>
      <c r="F502" s="43" t="str">
        <f t="shared" si="18"/>
        <v>18大阪府電設工業健保生活習慣病</v>
      </c>
      <c r="G502" s="43">
        <v>10120</v>
      </c>
    </row>
    <row r="503" spans="1:7">
      <c r="A503" s="43">
        <v>0</v>
      </c>
      <c r="B503" s="43">
        <v>0</v>
      </c>
      <c r="D503" t="s">
        <v>669</v>
      </c>
      <c r="E503" s="43" t="s">
        <v>669</v>
      </c>
      <c r="F503" s="43" t="str">
        <f t="shared" si="18"/>
        <v>ｲﾝﾌﾙｴﾝｻﾞ接種(自費)</v>
      </c>
      <c r="G503" s="43">
        <v>10127</v>
      </c>
    </row>
    <row r="504" spans="1:7">
      <c r="A504" s="43">
        <v>0</v>
      </c>
      <c r="B504" s="43">
        <v>0</v>
      </c>
      <c r="D504" t="s">
        <v>237</v>
      </c>
      <c r="E504" s="43" t="s">
        <v>237</v>
      </c>
      <c r="F504" s="43" t="str">
        <f t="shared" si="18"/>
        <v>女性検診補助対象外</v>
      </c>
      <c r="G504" s="43">
        <v>10129</v>
      </c>
    </row>
    <row r="505" spans="1:7">
      <c r="A505" s="43">
        <v>0</v>
      </c>
      <c r="B505" s="43">
        <v>0</v>
      </c>
      <c r="D505" t="s">
        <v>670</v>
      </c>
      <c r="E505" s="43" t="s">
        <v>670</v>
      </c>
      <c r="F505" s="43" t="str">
        <f t="shared" si="18"/>
        <v>女性検診　協会けんぽ</v>
      </c>
      <c r="G505" s="43">
        <v>10130</v>
      </c>
    </row>
    <row r="506" spans="1:7">
      <c r="A506" s="43">
        <v>0</v>
      </c>
      <c r="B506" s="43">
        <v>0</v>
      </c>
      <c r="D506" t="s">
        <v>298</v>
      </c>
      <c r="E506" s="43" t="s">
        <v>298</v>
      </c>
      <c r="F506" s="43" t="str">
        <f t="shared" si="18"/>
        <v>青年海外協力隊(2013年春)</v>
      </c>
      <c r="G506" s="43">
        <v>10133</v>
      </c>
    </row>
    <row r="507" spans="1:7">
      <c r="A507" s="43">
        <v>0</v>
      </c>
      <c r="B507" s="43">
        <v>0</v>
      </c>
      <c r="D507" t="s">
        <v>183</v>
      </c>
      <c r="E507" s="43" t="s">
        <v>183</v>
      </c>
      <c r="F507" s="43" t="str">
        <f t="shared" si="18"/>
        <v>協会自費(他院)</v>
      </c>
      <c r="G507" s="43">
        <v>10135</v>
      </c>
    </row>
    <row r="508" spans="1:7">
      <c r="A508" s="43">
        <v>0</v>
      </c>
      <c r="B508" s="43">
        <v>0</v>
      </c>
      <c r="D508" t="s">
        <v>105</v>
      </c>
      <c r="E508" s="43" t="s">
        <v>105</v>
      </c>
      <c r="F508" s="43" t="str">
        <f t="shared" si="18"/>
        <v>JNES特定業務健診</v>
      </c>
      <c r="G508" s="43">
        <v>10139</v>
      </c>
    </row>
    <row r="509" spans="1:7">
      <c r="A509" s="43">
        <v>0</v>
      </c>
      <c r="B509" s="43">
        <v>0</v>
      </c>
      <c r="D509" t="s">
        <v>106</v>
      </c>
      <c r="E509" s="43" t="s">
        <v>106</v>
      </c>
      <c r="F509" s="43" t="str">
        <f t="shared" si="18"/>
        <v>JNES特定業務健診(35才・40才以上）</v>
      </c>
      <c r="G509" s="43">
        <v>10140</v>
      </c>
    </row>
    <row r="510" spans="1:7">
      <c r="A510" s="43">
        <v>0</v>
      </c>
      <c r="B510" s="43">
        <v>0</v>
      </c>
      <c r="D510" t="s">
        <v>408</v>
      </c>
      <c r="E510" s="43" t="s">
        <v>408</v>
      </c>
      <c r="F510" s="43" t="str">
        <f t="shared" si="18"/>
        <v>浜松ﾎﾄﾆｸｽ(35才以上)胃ｶﾒﾗ</v>
      </c>
      <c r="G510" s="43">
        <v>10141</v>
      </c>
    </row>
    <row r="511" spans="1:7">
      <c r="A511" s="43">
        <v>0</v>
      </c>
      <c r="B511" s="43">
        <v>0</v>
      </c>
      <c r="D511" t="s">
        <v>322</v>
      </c>
      <c r="E511" s="43" t="s">
        <v>322</v>
      </c>
      <c r="F511" s="43" t="str">
        <f t="shared" si="18"/>
        <v>大阪菓子健保(生活習慣病)胃なし</v>
      </c>
      <c r="G511" s="43">
        <v>10142</v>
      </c>
    </row>
    <row r="512" spans="1:7">
      <c r="A512" s="43">
        <v>0</v>
      </c>
      <c r="B512" s="43">
        <v>0</v>
      </c>
      <c r="D512" t="s">
        <v>130</v>
      </c>
      <c r="E512" s="43" t="s">
        <v>130</v>
      </c>
      <c r="F512" s="43" t="str">
        <f t="shared" si="18"/>
        <v>ｼﾆｱ海外ﾎﾞﾗﾝﾃｨｱ(2012)</v>
      </c>
      <c r="G512" s="43">
        <v>10160</v>
      </c>
    </row>
    <row r="513" spans="1:7">
      <c r="A513" s="43">
        <v>0</v>
      </c>
      <c r="B513" s="43">
        <v>0</v>
      </c>
      <c r="D513" t="s">
        <v>329</v>
      </c>
      <c r="E513" s="43" t="s">
        <v>329</v>
      </c>
      <c r="F513" s="43" t="str">
        <f t="shared" si="18"/>
        <v>単独検査</v>
      </c>
      <c r="G513" s="43">
        <v>10162</v>
      </c>
    </row>
    <row r="514" spans="1:7">
      <c r="A514" s="43">
        <v>0</v>
      </c>
      <c r="B514" s="43">
        <v>0</v>
      </c>
      <c r="D514" t="s">
        <v>275</v>
      </c>
      <c r="E514" s="43" t="s">
        <v>275</v>
      </c>
      <c r="F514" s="43" t="str">
        <f t="shared" si="18"/>
        <v>生活習慣病健診(ｴｱ・ｳｫｰﾀｰ健保）</v>
      </c>
      <c r="G514" s="43">
        <v>10168</v>
      </c>
    </row>
    <row r="515" spans="1:7">
      <c r="A515" s="43">
        <v>0</v>
      </c>
      <c r="B515" s="43">
        <v>0</v>
      </c>
      <c r="D515" t="s">
        <v>238</v>
      </c>
      <c r="E515" s="43" t="s">
        <v>238</v>
      </c>
      <c r="F515" s="43" t="str">
        <f t="shared" si="18"/>
        <v>除染等電離放射線</v>
      </c>
      <c r="G515" s="43">
        <v>10169</v>
      </c>
    </row>
    <row r="516" spans="1:7">
      <c r="A516" s="43">
        <v>0</v>
      </c>
      <c r="B516" s="43">
        <v>0</v>
      </c>
      <c r="D516" t="s">
        <v>107</v>
      </c>
      <c r="E516" s="43" t="s">
        <v>107</v>
      </c>
      <c r="F516" s="43" t="str">
        <f t="shared" si="18"/>
        <v>JTBﾍﾞﾈﾌｨｯﾄ生活習慣病A</v>
      </c>
      <c r="G516" s="43">
        <v>10170</v>
      </c>
    </row>
    <row r="517" spans="1:7">
      <c r="A517" s="43">
        <v>0</v>
      </c>
      <c r="B517" s="43">
        <v>0</v>
      </c>
      <c r="D517" t="s">
        <v>108</v>
      </c>
      <c r="E517" s="43" t="s">
        <v>108</v>
      </c>
      <c r="F517" s="43" t="str">
        <f t="shared" ref="F517:F558" si="19">C517&amp;D517</f>
        <v>JTBﾍﾞﾈﾌｨｯﾄ生活習慣病B</v>
      </c>
      <c r="G517" s="43">
        <v>10171</v>
      </c>
    </row>
    <row r="518" spans="1:7">
      <c r="A518" s="43">
        <v>0</v>
      </c>
      <c r="B518" s="43">
        <v>0</v>
      </c>
      <c r="D518" t="s">
        <v>672</v>
      </c>
      <c r="E518" s="43" t="s">
        <v>672</v>
      </c>
      <c r="F518" s="43" t="str">
        <f t="shared" si="19"/>
        <v>18予防医学・生活習慣病A(胃ｶﾒﾗ)</v>
      </c>
      <c r="G518" s="43">
        <v>10172</v>
      </c>
    </row>
    <row r="519" spans="1:7">
      <c r="A519" s="43">
        <v>0</v>
      </c>
      <c r="B519" s="43">
        <v>0</v>
      </c>
      <c r="D519" t="s">
        <v>225</v>
      </c>
      <c r="E519" s="43" t="s">
        <v>225</v>
      </c>
      <c r="F519" s="43" t="str">
        <f t="shared" si="19"/>
        <v>埼玉土建人間ﾄﾞｯｸ胃なし(国保対象外)</v>
      </c>
      <c r="G519" s="43">
        <v>10175</v>
      </c>
    </row>
    <row r="520" spans="1:7">
      <c r="A520" s="43">
        <v>0</v>
      </c>
      <c r="B520" s="43">
        <v>0</v>
      </c>
      <c r="D520" t="s">
        <v>109</v>
      </c>
      <c r="E520" s="43" t="s">
        <v>109</v>
      </c>
      <c r="F520" s="43" t="str">
        <f t="shared" si="19"/>
        <v>JTBﾍﾞﾈﾌｨｯﾄ生活習慣病C</v>
      </c>
      <c r="G520" s="43">
        <v>10178</v>
      </c>
    </row>
    <row r="521" spans="1:7">
      <c r="A521" s="43">
        <v>0</v>
      </c>
      <c r="B521" s="43">
        <v>0</v>
      </c>
      <c r="D521" t="s">
        <v>673</v>
      </c>
      <c r="E521" s="43" t="s">
        <v>673</v>
      </c>
      <c r="F521" s="43" t="str">
        <f t="shared" si="19"/>
        <v>18人間ﾄﾞｯｸ(日本健康文化振興会)胃なし</v>
      </c>
      <c r="G521" s="43">
        <v>10181</v>
      </c>
    </row>
    <row r="522" spans="1:7">
      <c r="A522" s="43">
        <v>0</v>
      </c>
      <c r="B522" s="43">
        <v>0</v>
      </c>
      <c r="D522" t="s">
        <v>403</v>
      </c>
      <c r="E522" s="43" t="s">
        <v>403</v>
      </c>
      <c r="F522" s="43" t="str">
        <f t="shared" si="19"/>
        <v>配偶者健診(富士通健保定期)</v>
      </c>
      <c r="G522" s="43">
        <v>10187</v>
      </c>
    </row>
    <row r="523" spans="1:7">
      <c r="A523" s="43">
        <v>0</v>
      </c>
      <c r="B523" s="43">
        <v>0</v>
      </c>
      <c r="D523" t="s">
        <v>678</v>
      </c>
      <c r="E523" s="43" t="s">
        <v>678</v>
      </c>
      <c r="F523" s="43" t="str">
        <f t="shared" si="19"/>
        <v>19薬業定期</v>
      </c>
      <c r="G523" s="43">
        <v>10191</v>
      </c>
    </row>
    <row r="524" spans="1:7">
      <c r="A524" s="43">
        <v>0</v>
      </c>
      <c r="B524" s="43">
        <v>0</v>
      </c>
      <c r="D524" t="s">
        <v>427</v>
      </c>
      <c r="E524" s="43" t="s">
        <v>427</v>
      </c>
      <c r="F524" s="43" t="str">
        <f t="shared" si="19"/>
        <v>薬業成人</v>
      </c>
      <c r="G524" s="43">
        <v>10192</v>
      </c>
    </row>
    <row r="525" spans="1:7">
      <c r="A525" s="43">
        <v>0</v>
      </c>
      <c r="B525" s="43">
        <v>0</v>
      </c>
      <c r="D525" t="s">
        <v>428</v>
      </c>
      <c r="E525" s="43" t="s">
        <v>428</v>
      </c>
      <c r="F525" s="43" t="str">
        <f t="shared" si="19"/>
        <v>薬業成人(胃ｶﾒﾗ）</v>
      </c>
      <c r="G525" s="43">
        <v>10193</v>
      </c>
    </row>
    <row r="526" spans="1:7">
      <c r="A526" s="43">
        <v>0</v>
      </c>
      <c r="B526" s="43">
        <v>0</v>
      </c>
      <c r="D526" t="s">
        <v>319</v>
      </c>
      <c r="E526" s="43" t="s">
        <v>319</v>
      </c>
      <c r="F526" s="43" t="str">
        <f t="shared" si="19"/>
        <v>他院・薬業ドック</v>
      </c>
      <c r="G526" s="43">
        <v>10194</v>
      </c>
    </row>
    <row r="527" spans="1:7">
      <c r="A527" s="43">
        <v>0</v>
      </c>
      <c r="B527" s="43">
        <v>0</v>
      </c>
      <c r="D527" t="s">
        <v>212</v>
      </c>
      <c r="E527" s="43" t="s">
        <v>212</v>
      </c>
      <c r="F527" s="43" t="str">
        <f t="shared" si="19"/>
        <v>甲状腺検査</v>
      </c>
      <c r="G527" s="43">
        <v>10195</v>
      </c>
    </row>
    <row r="528" spans="1:7">
      <c r="A528" s="43">
        <v>0</v>
      </c>
      <c r="B528" s="43">
        <v>0</v>
      </c>
      <c r="D528" t="s">
        <v>386</v>
      </c>
      <c r="E528" s="43" t="s">
        <v>386</v>
      </c>
      <c r="F528" s="43" t="str">
        <f t="shared" si="19"/>
        <v>特定業務健診(35才未満・36才～39才）</v>
      </c>
      <c r="G528" s="43">
        <v>10196</v>
      </c>
    </row>
    <row r="529" spans="1:7">
      <c r="A529" s="43">
        <v>0</v>
      </c>
      <c r="B529" s="43">
        <v>0</v>
      </c>
      <c r="D529" t="s">
        <v>679</v>
      </c>
      <c r="E529" s="43" t="s">
        <v>679</v>
      </c>
      <c r="F529" s="43" t="str">
        <f t="shared" si="19"/>
        <v>20特定業務健診ｲｰｶﾞｰﾃﾞｨｱﾝ(全年齢共通)</v>
      </c>
      <c r="G529" s="43">
        <v>10197</v>
      </c>
    </row>
    <row r="530" spans="1:7">
      <c r="A530" s="43">
        <v>0</v>
      </c>
      <c r="B530" s="43">
        <v>0</v>
      </c>
      <c r="D530" t="s">
        <v>246</v>
      </c>
      <c r="E530" s="43" t="s">
        <v>246</v>
      </c>
      <c r="F530" s="43" t="str">
        <f t="shared" si="19"/>
        <v>人間ドック（ｲｰｳｪﾙ）胃ｶﾒﾗ</v>
      </c>
      <c r="G530" s="43">
        <v>10198</v>
      </c>
    </row>
    <row r="531" spans="1:7">
      <c r="A531" s="43">
        <v>0</v>
      </c>
      <c r="B531" s="43">
        <v>0</v>
      </c>
      <c r="D531" t="s">
        <v>274</v>
      </c>
      <c r="E531" s="43" t="s">
        <v>274</v>
      </c>
      <c r="F531" s="43" t="str">
        <f t="shared" si="19"/>
        <v>生活習慣病健診(ｴｱ・ｳｫｰﾀｰ）胃なし</v>
      </c>
      <c r="G531" s="43">
        <v>10199</v>
      </c>
    </row>
    <row r="532" spans="1:7">
      <c r="A532" s="43">
        <v>0</v>
      </c>
      <c r="B532" s="43">
        <v>0</v>
      </c>
      <c r="D532" t="s">
        <v>70</v>
      </c>
      <c r="E532" s="43" t="s">
        <v>70</v>
      </c>
      <c r="F532" s="43" t="str">
        <f t="shared" si="19"/>
        <v>13大阪菓子(生活習慣病)</v>
      </c>
      <c r="G532" s="43">
        <v>10203</v>
      </c>
    </row>
    <row r="533" spans="1:7">
      <c r="A533" s="43">
        <v>0</v>
      </c>
      <c r="B533" s="43">
        <v>0</v>
      </c>
      <c r="D533" t="s">
        <v>682</v>
      </c>
      <c r="E533" s="43" t="s">
        <v>682</v>
      </c>
      <c r="F533" s="43" t="str">
        <f t="shared" si="19"/>
        <v>18ｶﾈｶ健保(35才以上)</v>
      </c>
      <c r="G533" s="43">
        <v>10206</v>
      </c>
    </row>
    <row r="534" spans="1:7">
      <c r="A534" s="43">
        <v>0</v>
      </c>
      <c r="B534" s="43">
        <v>0</v>
      </c>
      <c r="D534" t="s">
        <v>683</v>
      </c>
      <c r="E534" s="43" t="s">
        <v>683</v>
      </c>
      <c r="F534" s="43" t="str">
        <f t="shared" si="19"/>
        <v>18ｶﾈｶ健保(36才～39才)</v>
      </c>
      <c r="G534" s="43">
        <v>10207</v>
      </c>
    </row>
    <row r="535" spans="1:7">
      <c r="A535" s="43">
        <v>0</v>
      </c>
      <c r="B535" s="43">
        <v>0</v>
      </c>
      <c r="D535" t="s">
        <v>278</v>
      </c>
      <c r="E535" s="43" t="s">
        <v>278</v>
      </c>
      <c r="F535" s="43" t="str">
        <f t="shared" si="19"/>
        <v>生活習慣病健診(ｴｱ・ｳｫｰﾀｰ炭酸)ﾍﾟﾌﾟｼ</v>
      </c>
      <c r="G535" s="43">
        <v>10210</v>
      </c>
    </row>
    <row r="536" spans="1:7">
      <c r="A536" s="43">
        <v>0</v>
      </c>
      <c r="B536" s="43">
        <v>0</v>
      </c>
      <c r="D536" t="s">
        <v>685</v>
      </c>
      <c r="E536" s="43" t="s">
        <v>685</v>
      </c>
      <c r="F536" s="43" t="str">
        <f t="shared" si="19"/>
        <v>21東建従組合基本(男)</v>
      </c>
      <c r="G536" s="43">
        <v>10214</v>
      </c>
    </row>
    <row r="537" spans="1:7">
      <c r="A537" s="43">
        <v>0</v>
      </c>
      <c r="B537" s="43">
        <v>0</v>
      </c>
      <c r="D537" t="s">
        <v>686</v>
      </c>
      <c r="E537" s="43" t="s">
        <v>686</v>
      </c>
      <c r="F537" s="43" t="str">
        <f t="shared" si="19"/>
        <v>21東建従組合基本(女)</v>
      </c>
      <c r="G537" s="43">
        <v>10215</v>
      </c>
    </row>
    <row r="538" spans="1:7">
      <c r="A538" s="43">
        <v>0</v>
      </c>
      <c r="B538" s="43">
        <v>0</v>
      </c>
      <c r="D538" t="s">
        <v>309</v>
      </c>
      <c r="E538" s="43" t="s">
        <v>309</v>
      </c>
      <c r="F538" s="43" t="str">
        <f t="shared" si="19"/>
        <v>扇橋若年</v>
      </c>
      <c r="G538" s="43">
        <v>10222</v>
      </c>
    </row>
    <row r="539" spans="1:7">
      <c r="A539" s="43">
        <v>0</v>
      </c>
      <c r="B539" s="43">
        <v>0</v>
      </c>
      <c r="D539" t="s">
        <v>114</v>
      </c>
      <c r="E539" s="43" t="s">
        <v>114</v>
      </c>
      <c r="F539" s="43" t="str">
        <f t="shared" si="19"/>
        <v>TJK(A健診）35才.40才以上</v>
      </c>
      <c r="G539" s="43">
        <v>10225</v>
      </c>
    </row>
    <row r="540" spans="1:7">
      <c r="A540" s="43">
        <v>0</v>
      </c>
      <c r="B540" s="43">
        <v>0</v>
      </c>
      <c r="D540" t="s">
        <v>115</v>
      </c>
      <c r="E540" s="43" t="s">
        <v>115</v>
      </c>
      <c r="F540" s="43" t="str">
        <f t="shared" si="19"/>
        <v>TJK(A健診）35才未満.36才～39才</v>
      </c>
      <c r="G540" s="43">
        <v>10226</v>
      </c>
    </row>
    <row r="541" spans="1:7">
      <c r="A541" s="43">
        <v>0</v>
      </c>
      <c r="B541" s="43">
        <v>0</v>
      </c>
      <c r="D541" t="s">
        <v>204</v>
      </c>
      <c r="E541" s="43" t="s">
        <v>204</v>
      </c>
      <c r="F541" s="43" t="str">
        <f t="shared" si="19"/>
        <v>港 区 採用前健康診断</v>
      </c>
      <c r="G541" s="43">
        <v>10230</v>
      </c>
    </row>
    <row r="542" spans="1:7">
      <c r="A542" s="43">
        <v>0</v>
      </c>
      <c r="B542" s="43">
        <v>0</v>
      </c>
      <c r="D542" t="s">
        <v>689</v>
      </c>
      <c r="E542" s="43" t="s">
        <v>689</v>
      </c>
      <c r="F542" s="43" t="str">
        <f t="shared" si="19"/>
        <v>20特定化学物質(マンデル酸)</v>
      </c>
      <c r="G542" s="43">
        <v>10232</v>
      </c>
    </row>
    <row r="543" spans="1:7">
      <c r="A543" s="43">
        <v>0</v>
      </c>
      <c r="B543" s="43">
        <v>0</v>
      </c>
      <c r="D543" t="s">
        <v>690</v>
      </c>
      <c r="E543" s="43" t="s">
        <v>690</v>
      </c>
      <c r="F543" s="43" t="str">
        <f t="shared" si="19"/>
        <v xml:space="preserve">生活習慣病予防健診(胃なし)ﾄｯﾊﾟﾝｸﾞﾙｰﾌﾟ健 </v>
      </c>
      <c r="G543" s="43">
        <v>10237</v>
      </c>
    </row>
    <row r="544" spans="1:7">
      <c r="A544" s="43">
        <v>0</v>
      </c>
      <c r="B544" s="43">
        <v>0</v>
      </c>
      <c r="D544" t="s">
        <v>691</v>
      </c>
      <c r="E544" s="43" t="s">
        <v>691</v>
      </c>
      <c r="F544" s="43" t="str">
        <f t="shared" si="19"/>
        <v>18東建従組合基本(男)補助対象外</v>
      </c>
      <c r="G544" s="43">
        <v>10238</v>
      </c>
    </row>
    <row r="545" spans="1:7">
      <c r="A545" s="43">
        <v>0</v>
      </c>
      <c r="B545" s="43">
        <v>0</v>
      </c>
      <c r="D545" t="s">
        <v>692</v>
      </c>
      <c r="E545" s="43" t="s">
        <v>692</v>
      </c>
      <c r="F545" s="43" t="str">
        <f t="shared" si="19"/>
        <v>18東建従組合基本(女)補助対象外</v>
      </c>
      <c r="G545" s="43">
        <v>10239</v>
      </c>
    </row>
    <row r="546" spans="1:7">
      <c r="A546" s="43">
        <v>0</v>
      </c>
      <c r="B546" s="43">
        <v>0</v>
      </c>
      <c r="D546" t="s">
        <v>288</v>
      </c>
      <c r="E546" s="43" t="s">
        <v>288</v>
      </c>
      <c r="F546" s="43" t="str">
        <f t="shared" si="19"/>
        <v>生活習慣病予防健診(胃なし)都職員共済組合</v>
      </c>
      <c r="G546" s="43">
        <v>10240</v>
      </c>
    </row>
    <row r="547" spans="1:7">
      <c r="A547" s="43">
        <v>0</v>
      </c>
      <c r="B547" s="43">
        <v>0</v>
      </c>
      <c r="D547" t="s">
        <v>316</v>
      </c>
      <c r="E547" s="43" t="s">
        <v>316</v>
      </c>
      <c r="F547" s="43" t="str">
        <f t="shared" si="19"/>
        <v>全国硝子業健保･生活習慣病女性胃ｶﾒﾗ</v>
      </c>
      <c r="G547" s="43">
        <v>10242</v>
      </c>
    </row>
    <row r="548" spans="1:7">
      <c r="A548" s="43">
        <v>0</v>
      </c>
      <c r="B548" s="43">
        <v>0</v>
      </c>
      <c r="D548" t="s">
        <v>119</v>
      </c>
      <c r="E548" s="43" t="s">
        <v>119</v>
      </c>
      <c r="F548" s="43" t="str">
        <f t="shared" si="19"/>
        <v>ｲｰｽﾀﾝﾓｰﾀｰｽ秋</v>
      </c>
      <c r="G548" s="43">
        <v>10243</v>
      </c>
    </row>
    <row r="549" spans="1:7">
      <c r="A549" s="43">
        <v>0</v>
      </c>
      <c r="B549" s="43">
        <v>0</v>
      </c>
      <c r="D549" t="s">
        <v>693</v>
      </c>
      <c r="E549" s="43" t="s">
        <v>693</v>
      </c>
      <c r="F549" s="43" t="str">
        <f t="shared" si="19"/>
        <v>18成人病（ｿﾙｺﾑ）胃直接</v>
      </c>
      <c r="G549" s="43">
        <v>10244</v>
      </c>
    </row>
    <row r="550" spans="1:7">
      <c r="A550" s="43">
        <v>0</v>
      </c>
      <c r="B550" s="43">
        <v>0</v>
      </c>
      <c r="D550" t="s">
        <v>694</v>
      </c>
      <c r="E550" s="43" t="s">
        <v>694</v>
      </c>
      <c r="F550" s="43" t="str">
        <f t="shared" si="19"/>
        <v>18成人病（ｿﾙｺﾑ）胃なし</v>
      </c>
      <c r="G550" s="43">
        <v>10245</v>
      </c>
    </row>
    <row r="551" spans="1:7">
      <c r="A551" s="43">
        <v>0</v>
      </c>
      <c r="B551" s="43">
        <v>0</v>
      </c>
      <c r="D551" t="s">
        <v>695</v>
      </c>
      <c r="E551" s="43" t="s">
        <v>695</v>
      </c>
      <c r="F551" s="43" t="str">
        <f t="shared" si="19"/>
        <v>18特定健診(ｳｨｰﾒｯｸｽ）</v>
      </c>
      <c r="G551" s="43">
        <v>10247</v>
      </c>
    </row>
    <row r="552" spans="1:7">
      <c r="A552" s="43">
        <v>0</v>
      </c>
      <c r="B552" s="43">
        <v>0</v>
      </c>
      <c r="D552" t="s">
        <v>696</v>
      </c>
      <c r="E552" s="43" t="s">
        <v>696</v>
      </c>
      <c r="F552" s="43" t="str">
        <f t="shared" si="19"/>
        <v>18成人病（ｿﾙｺﾑ）胃ｶﾒﾗ</v>
      </c>
      <c r="G552" s="43">
        <v>10249</v>
      </c>
    </row>
    <row r="553" spans="1:7">
      <c r="A553" s="43">
        <v>0</v>
      </c>
      <c r="B553" s="43">
        <v>0</v>
      </c>
      <c r="D553" t="s">
        <v>75</v>
      </c>
      <c r="E553" s="43" t="s">
        <v>75</v>
      </c>
      <c r="F553" s="43" t="str">
        <f t="shared" si="19"/>
        <v>13浜松ﾎﾄﾆｸｽ(35才以上)</v>
      </c>
      <c r="G553" s="43">
        <v>10255</v>
      </c>
    </row>
    <row r="554" spans="1:7">
      <c r="A554" s="43">
        <v>0</v>
      </c>
      <c r="B554" s="43">
        <v>0</v>
      </c>
      <c r="D554" t="s">
        <v>698</v>
      </c>
      <c r="E554" s="43" t="s">
        <v>698</v>
      </c>
      <c r="F554" s="43" t="str">
        <f t="shared" si="19"/>
        <v>18ｲｰｽﾀﾝﾓｰﾀｰｽ春（協会自費胃なし便なし）</v>
      </c>
      <c r="G554" s="43">
        <v>10258</v>
      </c>
    </row>
    <row r="555" spans="1:7">
      <c r="A555" s="43">
        <v>0</v>
      </c>
      <c r="B555" s="43">
        <v>0</v>
      </c>
      <c r="D555" t="s">
        <v>76</v>
      </c>
      <c r="E555" s="43" t="s">
        <v>76</v>
      </c>
      <c r="F555" s="43" t="str">
        <f t="shared" si="19"/>
        <v>14東芝ITｻｰﾋﾞｽ35歳</v>
      </c>
      <c r="G555" s="43">
        <v>10259</v>
      </c>
    </row>
    <row r="556" spans="1:7">
      <c r="A556" s="43">
        <v>0</v>
      </c>
      <c r="B556" s="43">
        <v>0</v>
      </c>
      <c r="D556" t="s">
        <v>699</v>
      </c>
      <c r="E556" s="43" t="s">
        <v>699</v>
      </c>
      <c r="F556" s="43" t="str">
        <f t="shared" si="19"/>
        <v>22東芝ITｻｰﾋﾞｽ35歳以上</v>
      </c>
      <c r="G556" s="43">
        <v>10260</v>
      </c>
    </row>
    <row r="557" spans="1:7">
      <c r="A557" s="43">
        <v>0</v>
      </c>
      <c r="B557" s="43">
        <v>0</v>
      </c>
      <c r="D557" t="s">
        <v>700</v>
      </c>
      <c r="E557" s="43" t="s">
        <v>700</v>
      </c>
      <c r="F557" s="43" t="str">
        <f t="shared" si="19"/>
        <v>22東芝ITｻｰﾋﾞｽ34歳以下</v>
      </c>
      <c r="G557" s="43">
        <v>10261</v>
      </c>
    </row>
    <row r="558" spans="1:7">
      <c r="A558" s="43">
        <v>0</v>
      </c>
      <c r="B558" s="43">
        <v>0</v>
      </c>
      <c r="D558" t="s">
        <v>77</v>
      </c>
      <c r="E558" s="43" t="s">
        <v>77</v>
      </c>
      <c r="F558" s="43" t="str">
        <f t="shared" si="19"/>
        <v>14東芝ITｻｰﾋﾞｽ36～39歳</v>
      </c>
      <c r="G558" s="43">
        <v>10262</v>
      </c>
    </row>
    <row r="559" spans="1:7">
      <c r="A559" s="43">
        <v>0</v>
      </c>
      <c r="B559" s="43">
        <v>0</v>
      </c>
      <c r="D559" t="s">
        <v>703</v>
      </c>
      <c r="E559" s="43" t="s">
        <v>703</v>
      </c>
      <c r="F559" s="43" t="str">
        <f t="shared" ref="F559:F601" si="20">C559&amp;D559</f>
        <v>埼玉土建Ａ2021補助対象外</v>
      </c>
      <c r="G559" s="43">
        <v>10265</v>
      </c>
    </row>
    <row r="560" spans="1:7">
      <c r="A560" s="43">
        <v>0</v>
      </c>
      <c r="B560" s="43">
        <v>0</v>
      </c>
      <c r="D560" t="s">
        <v>704</v>
      </c>
      <c r="E560" s="43" t="s">
        <v>704</v>
      </c>
      <c r="F560" s="43" t="str">
        <f t="shared" si="20"/>
        <v>埼玉土建Ｂ2021補助対象外</v>
      </c>
      <c r="G560" s="43">
        <v>10266</v>
      </c>
    </row>
    <row r="561" spans="1:7">
      <c r="A561" s="43">
        <v>0</v>
      </c>
      <c r="B561" s="43">
        <v>0</v>
      </c>
      <c r="D561" t="s">
        <v>705</v>
      </c>
      <c r="E561" s="43" t="s">
        <v>705</v>
      </c>
      <c r="F561" s="43" t="str">
        <f t="shared" si="20"/>
        <v>18予防医学・生活習慣病A</v>
      </c>
      <c r="G561" s="43">
        <v>10271</v>
      </c>
    </row>
    <row r="562" spans="1:7">
      <c r="A562" s="43">
        <v>0</v>
      </c>
      <c r="B562" s="43">
        <v>0</v>
      </c>
      <c r="D562" t="s">
        <v>148</v>
      </c>
      <c r="E562" s="43" t="s">
        <v>148</v>
      </c>
      <c r="F562" s="43" t="str">
        <f t="shared" si="20"/>
        <v>ﾆﾁﾚｲ･ｱｲｽﾄﾞｯｸ</v>
      </c>
      <c r="G562" s="43">
        <v>10272</v>
      </c>
    </row>
    <row r="563" spans="1:7">
      <c r="A563" s="43">
        <v>0</v>
      </c>
      <c r="B563" s="43">
        <v>0</v>
      </c>
      <c r="D563" t="s">
        <v>333</v>
      </c>
      <c r="E563" s="43" t="s">
        <v>333</v>
      </c>
      <c r="F563" s="43" t="str">
        <f t="shared" si="20"/>
        <v>中央ﾗｼﾞｵ･ﾃﾚﾋﾞﾄﾞｯｸ男</v>
      </c>
      <c r="G563" s="43">
        <v>10273</v>
      </c>
    </row>
    <row r="564" spans="1:7">
      <c r="A564" s="43">
        <v>0</v>
      </c>
      <c r="B564" s="43">
        <v>0</v>
      </c>
      <c r="D564" t="s">
        <v>334</v>
      </c>
      <c r="E564" s="43" t="s">
        <v>334</v>
      </c>
      <c r="F564" s="43" t="str">
        <f t="shared" si="20"/>
        <v>中央ﾗｼﾞｵ･ﾃﾚﾋﾞﾄﾞｯｸ男(ｶﾒﾗ)</v>
      </c>
      <c r="G564" s="43">
        <v>10274</v>
      </c>
    </row>
    <row r="565" spans="1:7">
      <c r="A565" s="43">
        <v>0</v>
      </c>
      <c r="B565" s="43">
        <v>0</v>
      </c>
      <c r="D565" t="s">
        <v>331</v>
      </c>
      <c r="E565" s="43" t="s">
        <v>331</v>
      </c>
      <c r="F565" s="43" t="str">
        <f t="shared" si="20"/>
        <v>中央ﾗｼﾞｵ･ﾃﾚﾋﾞﾄﾞｯｸ女</v>
      </c>
      <c r="G565" s="43">
        <v>10276</v>
      </c>
    </row>
    <row r="566" spans="1:7">
      <c r="A566" s="43">
        <v>0</v>
      </c>
      <c r="B566" s="43">
        <v>0</v>
      </c>
      <c r="D566" t="s">
        <v>706</v>
      </c>
      <c r="E566" s="43" t="s">
        <v>706</v>
      </c>
      <c r="F566" s="43" t="str">
        <f t="shared" si="20"/>
        <v>19生活習慣病B(東振協)</v>
      </c>
      <c r="G566" s="43">
        <v>10283</v>
      </c>
    </row>
    <row r="567" spans="1:7">
      <c r="A567" s="43">
        <v>0</v>
      </c>
      <c r="B567" s="43">
        <v>0</v>
      </c>
      <c r="D567" t="s">
        <v>707</v>
      </c>
      <c r="E567" s="43" t="s">
        <v>707</v>
      </c>
      <c r="F567" s="43" t="str">
        <f t="shared" si="20"/>
        <v>19生活習慣病B ｶﾒﾗ(東振協)</v>
      </c>
      <c r="G567" s="43">
        <v>10284</v>
      </c>
    </row>
    <row r="568" spans="1:7">
      <c r="A568" s="43">
        <v>0</v>
      </c>
      <c r="B568" s="43">
        <v>0</v>
      </c>
      <c r="D568" t="s">
        <v>708</v>
      </c>
      <c r="E568" s="43" t="s">
        <v>708</v>
      </c>
      <c r="F568" s="43" t="str">
        <f t="shared" si="20"/>
        <v>19生活習慣病B 胃なし(東振協)</v>
      </c>
      <c r="G568" s="43">
        <v>10285</v>
      </c>
    </row>
    <row r="569" spans="1:7">
      <c r="A569" s="43">
        <v>0</v>
      </c>
      <c r="B569" s="43">
        <v>0</v>
      </c>
      <c r="D569" t="s">
        <v>709</v>
      </c>
      <c r="E569" s="43" t="s">
        <v>709</v>
      </c>
      <c r="F569" s="43" t="str">
        <f t="shared" si="20"/>
        <v>19人間ﾄﾞｯｸD1(東振協)</v>
      </c>
      <c r="G569" s="43">
        <v>10286</v>
      </c>
    </row>
    <row r="570" spans="1:7">
      <c r="A570" s="43">
        <v>0</v>
      </c>
      <c r="B570" s="43">
        <v>0</v>
      </c>
      <c r="D570" t="s">
        <v>710</v>
      </c>
      <c r="E570" s="43" t="s">
        <v>710</v>
      </c>
      <c r="F570" s="43" t="str">
        <f t="shared" si="20"/>
        <v>19人間ﾄﾞｯｸD1 胃ｶﾒﾗ(東振協)</v>
      </c>
      <c r="G570" s="43">
        <v>10287</v>
      </c>
    </row>
    <row r="571" spans="1:7">
      <c r="A571" s="43">
        <v>0</v>
      </c>
      <c r="B571" s="43">
        <v>0</v>
      </c>
      <c r="D571" t="s">
        <v>711</v>
      </c>
      <c r="E571" s="43" t="s">
        <v>711</v>
      </c>
      <c r="F571" s="43" t="str">
        <f t="shared" si="20"/>
        <v>19人間ﾄﾞｯｸD1 胃なし(東振協)</v>
      </c>
      <c r="G571" s="43">
        <v>10288</v>
      </c>
    </row>
    <row r="572" spans="1:7">
      <c r="A572" s="43">
        <v>0</v>
      </c>
      <c r="B572" s="43">
        <v>0</v>
      </c>
      <c r="D572" t="s">
        <v>272</v>
      </c>
      <c r="E572" s="43" t="s">
        <v>272</v>
      </c>
      <c r="F572" s="43" t="str">
        <f t="shared" si="20"/>
        <v>生活習慣病A1(東振協）</v>
      </c>
      <c r="G572" s="43">
        <v>10289</v>
      </c>
    </row>
    <row r="573" spans="1:7">
      <c r="A573" s="43">
        <v>0</v>
      </c>
      <c r="B573" s="43">
        <v>0</v>
      </c>
      <c r="D573" t="s">
        <v>273</v>
      </c>
      <c r="E573" s="43" t="s">
        <v>273</v>
      </c>
      <c r="F573" s="43" t="str">
        <f t="shared" si="20"/>
        <v>生活習慣病A2(東振協）</v>
      </c>
      <c r="G573" s="43">
        <v>10290</v>
      </c>
    </row>
    <row r="574" spans="1:7">
      <c r="A574" s="43">
        <v>0</v>
      </c>
      <c r="B574" s="43">
        <v>0</v>
      </c>
      <c r="D574" t="s">
        <v>712</v>
      </c>
      <c r="E574" s="43" t="s">
        <v>712</v>
      </c>
      <c r="F574" s="43" t="str">
        <f t="shared" si="20"/>
        <v>18予防医学・生活習慣病C</v>
      </c>
      <c r="G574" s="43">
        <v>10291</v>
      </c>
    </row>
    <row r="575" spans="1:7">
      <c r="A575" s="43">
        <v>0</v>
      </c>
      <c r="B575" s="43">
        <v>0</v>
      </c>
      <c r="D575" t="s">
        <v>713</v>
      </c>
      <c r="E575" s="43" t="s">
        <v>713</v>
      </c>
      <c r="F575" s="43" t="str">
        <f t="shared" si="20"/>
        <v>19入社（協議会）</v>
      </c>
      <c r="G575" s="43">
        <v>10292</v>
      </c>
    </row>
    <row r="576" spans="1:7">
      <c r="A576" s="43">
        <v>0</v>
      </c>
      <c r="B576" s="43">
        <v>0</v>
      </c>
      <c r="D576" t="s">
        <v>714</v>
      </c>
      <c r="E576" s="43" t="s">
        <v>714</v>
      </c>
      <c r="F576" s="43" t="str">
        <f t="shared" si="20"/>
        <v>19東都協議会(その他)</v>
      </c>
      <c r="G576" s="43">
        <v>10293</v>
      </c>
    </row>
    <row r="577" spans="1:7">
      <c r="A577" s="43">
        <v>0</v>
      </c>
      <c r="B577" s="43">
        <v>0</v>
      </c>
      <c r="D577" t="s">
        <v>715</v>
      </c>
      <c r="E577" s="43" t="s">
        <v>715</v>
      </c>
      <c r="F577" s="43" t="str">
        <f t="shared" si="20"/>
        <v>19東都協議会(医業健保)</v>
      </c>
      <c r="G577" s="43">
        <v>10294</v>
      </c>
    </row>
    <row r="578" spans="1:7">
      <c r="A578" s="43">
        <v>0</v>
      </c>
      <c r="B578" s="43">
        <v>0</v>
      </c>
      <c r="D578" t="s">
        <v>346</v>
      </c>
      <c r="E578" s="43" t="s">
        <v>346</v>
      </c>
      <c r="F578" s="43" t="str">
        <f t="shared" si="20"/>
        <v>定期Ｃ(聴力ｵｰｼﾞｵ)</v>
      </c>
      <c r="G578" s="43">
        <v>10296</v>
      </c>
    </row>
    <row r="579" spans="1:7">
      <c r="A579" s="43">
        <v>0</v>
      </c>
      <c r="B579" s="43">
        <v>0</v>
      </c>
      <c r="D579" t="s">
        <v>78</v>
      </c>
      <c r="E579" s="43" t="s">
        <v>78</v>
      </c>
      <c r="F579" s="43" t="str">
        <f t="shared" si="20"/>
        <v>14北海道CPU関連産業健保ﾄﾞｯｸA</v>
      </c>
      <c r="G579" s="43">
        <v>10297</v>
      </c>
    </row>
    <row r="580" spans="1:7">
      <c r="A580" s="43">
        <v>0</v>
      </c>
      <c r="B580" s="43">
        <v>0</v>
      </c>
      <c r="D580" t="s">
        <v>80</v>
      </c>
      <c r="E580" s="43" t="s">
        <v>80</v>
      </c>
      <c r="F580" s="43" t="str">
        <f t="shared" si="20"/>
        <v>14北海道CPU関連産業健保ﾄﾞｯｸB</v>
      </c>
      <c r="G580" s="43">
        <v>10298</v>
      </c>
    </row>
    <row r="581" spans="1:7">
      <c r="A581" s="43">
        <v>0</v>
      </c>
      <c r="B581" s="43">
        <v>0</v>
      </c>
      <c r="D581" t="s">
        <v>79</v>
      </c>
      <c r="E581" s="43" t="s">
        <v>79</v>
      </c>
      <c r="F581" s="43" t="str">
        <f t="shared" si="20"/>
        <v>14北海道CPU関連産業健保ﾄﾞｯｸA胃なし</v>
      </c>
      <c r="G581" s="43">
        <v>10299</v>
      </c>
    </row>
    <row r="582" spans="1:7">
      <c r="A582" s="43">
        <v>0</v>
      </c>
      <c r="B582" s="43">
        <v>0</v>
      </c>
      <c r="D582" t="s">
        <v>276</v>
      </c>
      <c r="E582" s="43" t="s">
        <v>276</v>
      </c>
      <c r="F582" s="43" t="str">
        <f t="shared" si="20"/>
        <v>生活習慣病健診(ｴｱ・ｳｫｰﾀｰ健保）ｶﾒﾗ</v>
      </c>
      <c r="G582" s="43">
        <v>10300</v>
      </c>
    </row>
    <row r="583" spans="1:7">
      <c r="A583" s="43">
        <v>0</v>
      </c>
      <c r="B583" s="43">
        <v>0</v>
      </c>
      <c r="D583" t="s">
        <v>716</v>
      </c>
      <c r="E583" s="43" t="s">
        <v>716</v>
      </c>
      <c r="F583" s="43" t="str">
        <f t="shared" si="20"/>
        <v>中野スクールオブビジネス健診</v>
      </c>
      <c r="G583" s="43">
        <v>10301</v>
      </c>
    </row>
    <row r="584" spans="1:7">
      <c r="A584" s="43">
        <v>0</v>
      </c>
      <c r="B584" s="43">
        <v>0</v>
      </c>
      <c r="D584" t="s">
        <v>717</v>
      </c>
      <c r="E584" s="43" t="s">
        <v>717</v>
      </c>
      <c r="F584" s="43" t="str">
        <f t="shared" si="20"/>
        <v>22横浜ｺﾞﾑ海外赴任35歳未満</v>
      </c>
      <c r="G584" s="43">
        <v>10303</v>
      </c>
    </row>
    <row r="585" spans="1:7">
      <c r="A585" s="43">
        <v>0</v>
      </c>
      <c r="B585" s="43">
        <v>0</v>
      </c>
      <c r="D585" t="s">
        <v>718</v>
      </c>
      <c r="E585" s="43" t="s">
        <v>718</v>
      </c>
      <c r="F585" s="43" t="str">
        <f t="shared" si="20"/>
        <v>22横浜ｺﾞﾑ海外赴任35歳以上</v>
      </c>
      <c r="G585" s="43">
        <v>10304</v>
      </c>
    </row>
    <row r="586" spans="1:7">
      <c r="A586" s="43">
        <v>0</v>
      </c>
      <c r="B586" s="43">
        <v>0</v>
      </c>
      <c r="D586" t="s">
        <v>719</v>
      </c>
      <c r="E586" s="43" t="s">
        <v>719</v>
      </c>
      <c r="F586" s="43" t="str">
        <f t="shared" si="20"/>
        <v>22横浜ｺﾞﾑ海外帰国35歳未満</v>
      </c>
      <c r="G586" s="43">
        <v>10305</v>
      </c>
    </row>
    <row r="587" spans="1:7">
      <c r="A587" s="43">
        <v>0</v>
      </c>
      <c r="B587" s="43">
        <v>0</v>
      </c>
      <c r="D587" t="s">
        <v>720</v>
      </c>
      <c r="E587" s="43" t="s">
        <v>720</v>
      </c>
      <c r="F587" s="43" t="str">
        <f t="shared" si="20"/>
        <v>22横浜ｺﾞﾑ海外帰国35歳以上</v>
      </c>
      <c r="G587" s="43">
        <v>10306</v>
      </c>
    </row>
    <row r="588" spans="1:7">
      <c r="A588" s="43">
        <v>0</v>
      </c>
      <c r="B588" s="43">
        <v>0</v>
      </c>
      <c r="D588" t="s">
        <v>721</v>
      </c>
      <c r="E588" s="43" t="s">
        <v>721</v>
      </c>
      <c r="F588" s="43" t="str">
        <f t="shared" si="20"/>
        <v>22横浜ｺﾞﾑ一時帰国35歳未満</v>
      </c>
      <c r="G588" s="43">
        <v>10307</v>
      </c>
    </row>
    <row r="589" spans="1:7">
      <c r="A589" s="43">
        <v>0</v>
      </c>
      <c r="B589" s="43">
        <v>0</v>
      </c>
      <c r="D589" t="s">
        <v>722</v>
      </c>
      <c r="E589" s="43" t="s">
        <v>722</v>
      </c>
      <c r="F589" s="43" t="str">
        <f t="shared" si="20"/>
        <v>22横浜ｺﾞﾑ一時帰国35歳以上</v>
      </c>
      <c r="G589" s="43">
        <v>10308</v>
      </c>
    </row>
    <row r="590" spans="1:7">
      <c r="A590" s="43">
        <v>0</v>
      </c>
      <c r="B590" s="43">
        <v>0</v>
      </c>
      <c r="D590" t="s">
        <v>723</v>
      </c>
      <c r="E590" s="43" t="s">
        <v>723</v>
      </c>
      <c r="F590" s="43" t="str">
        <f t="shared" si="20"/>
        <v>22横浜ｺﾞﾑ海外赴任35歳以上(ｶﾒﾗ)</v>
      </c>
      <c r="G590" s="43">
        <v>10309</v>
      </c>
    </row>
    <row r="591" spans="1:7">
      <c r="A591" s="43">
        <v>0</v>
      </c>
      <c r="B591" s="43">
        <v>0</v>
      </c>
      <c r="D591" t="s">
        <v>724</v>
      </c>
      <c r="E591" s="43" t="s">
        <v>724</v>
      </c>
      <c r="F591" s="43" t="str">
        <f t="shared" si="20"/>
        <v>22横浜ｺﾞﾑ海外帰国35歳以上(ｶﾒﾗ)</v>
      </c>
      <c r="G591" s="43">
        <v>10310</v>
      </c>
    </row>
    <row r="592" spans="1:7">
      <c r="A592" s="43">
        <v>0</v>
      </c>
      <c r="B592" s="43">
        <v>0</v>
      </c>
      <c r="D592" t="s">
        <v>725</v>
      </c>
      <c r="E592" s="43" t="s">
        <v>725</v>
      </c>
      <c r="F592" s="43" t="str">
        <f t="shared" si="20"/>
        <v>22横浜ｺﾞﾑ一時帰国35歳以上(ｶﾒﾗ)</v>
      </c>
      <c r="G592" s="43">
        <v>10311</v>
      </c>
    </row>
    <row r="593" spans="1:7">
      <c r="A593" s="43">
        <v>0</v>
      </c>
      <c r="B593" s="43">
        <v>0</v>
      </c>
      <c r="D593" t="s">
        <v>224</v>
      </c>
      <c r="E593" s="43" t="s">
        <v>224</v>
      </c>
      <c r="F593" s="43" t="str">
        <f t="shared" si="20"/>
        <v>埼玉土建人間ﾄﾞｯｸ(女性ﾏﾝﾓ･ｶﾒﾗ)</v>
      </c>
      <c r="G593" s="43">
        <v>10312</v>
      </c>
    </row>
    <row r="594" spans="1:7">
      <c r="A594" s="43">
        <v>0</v>
      </c>
      <c r="B594" s="43">
        <v>0</v>
      </c>
      <c r="D594" t="s">
        <v>415</v>
      </c>
      <c r="E594" s="43" t="s">
        <v>415</v>
      </c>
      <c r="F594" s="43" t="str">
        <f t="shared" si="20"/>
        <v>法定健診C(ｲｰｳｪﾙ)</v>
      </c>
      <c r="G594" s="43">
        <v>10315</v>
      </c>
    </row>
    <row r="595" spans="1:7">
      <c r="A595" s="43">
        <v>0</v>
      </c>
      <c r="B595" s="43">
        <v>0</v>
      </c>
      <c r="D595" t="s">
        <v>332</v>
      </c>
      <c r="E595" s="43" t="s">
        <v>332</v>
      </c>
      <c r="F595" s="43" t="str">
        <f t="shared" si="20"/>
        <v>中央ﾗｼﾞｵ･ﾃﾚﾋﾞﾄﾞｯｸ女(ｶﾒﾗ)</v>
      </c>
      <c r="G595" s="43">
        <v>10316</v>
      </c>
    </row>
    <row r="596" spans="1:7">
      <c r="A596" s="43">
        <v>0</v>
      </c>
      <c r="B596" s="43">
        <v>0</v>
      </c>
      <c r="D596" t="s">
        <v>726</v>
      </c>
      <c r="E596" s="43" t="s">
        <v>726</v>
      </c>
      <c r="F596" s="43" t="str">
        <f t="shared" si="20"/>
        <v>2018IBM家族健診A</v>
      </c>
      <c r="G596" s="43">
        <v>10317</v>
      </c>
    </row>
    <row r="597" spans="1:7">
      <c r="A597" s="43">
        <v>0</v>
      </c>
      <c r="B597" s="43">
        <v>0</v>
      </c>
      <c r="D597" t="s">
        <v>89</v>
      </c>
      <c r="E597" s="43" t="s">
        <v>89</v>
      </c>
      <c r="F597" s="43" t="str">
        <f t="shared" si="20"/>
        <v>IBM家族健診B</v>
      </c>
      <c r="G597" s="43">
        <v>10318</v>
      </c>
    </row>
    <row r="598" spans="1:7">
      <c r="A598" s="43">
        <v>0</v>
      </c>
      <c r="B598" s="43">
        <v>0</v>
      </c>
      <c r="D598" t="s">
        <v>90</v>
      </c>
      <c r="E598" s="43" t="s">
        <v>90</v>
      </c>
      <c r="F598" s="43" t="str">
        <f t="shared" si="20"/>
        <v>IBM家族健診B+血液</v>
      </c>
      <c r="G598" s="43">
        <v>10319</v>
      </c>
    </row>
    <row r="599" spans="1:7">
      <c r="A599" s="43">
        <v>0</v>
      </c>
      <c r="B599" s="43">
        <v>0</v>
      </c>
      <c r="D599" t="s">
        <v>728</v>
      </c>
      <c r="E599" s="43" t="s">
        <v>728</v>
      </c>
      <c r="F599" s="43" t="str">
        <f t="shared" si="20"/>
        <v>19土建統一40歳以上(個人)港区肺癌付</v>
      </c>
      <c r="G599" s="43">
        <v>10324</v>
      </c>
    </row>
    <row r="600" spans="1:7">
      <c r="A600" s="43">
        <v>0</v>
      </c>
      <c r="B600" s="43">
        <v>0</v>
      </c>
      <c r="D600" t="s">
        <v>729</v>
      </c>
      <c r="E600" s="43" t="s">
        <v>729</v>
      </c>
      <c r="F600" s="43" t="str">
        <f t="shared" si="20"/>
        <v>20中央労金役員健診</v>
      </c>
      <c r="G600" s="43">
        <v>10326</v>
      </c>
    </row>
    <row r="601" spans="1:7">
      <c r="A601" s="43">
        <v>0</v>
      </c>
      <c r="B601" s="43">
        <v>0</v>
      </c>
      <c r="D601" t="s">
        <v>730</v>
      </c>
      <c r="E601" s="43" t="s">
        <v>730</v>
      </c>
      <c r="F601" s="43" t="str">
        <f t="shared" si="20"/>
        <v>20中央労金役員健診ｶﾒﾗ</v>
      </c>
      <c r="G601" s="43">
        <v>10327</v>
      </c>
    </row>
    <row r="602" spans="1:7">
      <c r="A602" s="43">
        <v>0</v>
      </c>
      <c r="B602" s="43">
        <v>0</v>
      </c>
      <c r="D602" t="s">
        <v>149</v>
      </c>
      <c r="E602" s="43" t="s">
        <v>149</v>
      </c>
      <c r="F602" s="43" t="str">
        <f t="shared" ref="F602:F660" si="21">C602&amp;D602</f>
        <v>ﾆﾁﾚｲ･ｱｲｽﾄﾞｯｸ(ｶﾒﾗ)</v>
      </c>
      <c r="G602" s="43">
        <v>10328</v>
      </c>
    </row>
    <row r="603" spans="1:7">
      <c r="A603" s="43">
        <v>0</v>
      </c>
      <c r="B603" s="43">
        <v>0</v>
      </c>
      <c r="D603" t="s">
        <v>731</v>
      </c>
      <c r="E603" s="43" t="s">
        <v>731</v>
      </c>
      <c r="F603" s="43" t="str">
        <f t="shared" si="21"/>
        <v>18他院・土建統一40歳以上</v>
      </c>
      <c r="G603" s="43">
        <v>10330</v>
      </c>
    </row>
    <row r="604" spans="1:7">
      <c r="A604" s="43">
        <v>0</v>
      </c>
      <c r="B604" s="43">
        <v>0</v>
      </c>
      <c r="D604" t="s">
        <v>152</v>
      </c>
      <c r="E604" s="43" t="s">
        <v>152</v>
      </c>
      <c r="F604" s="43" t="str">
        <f t="shared" si="21"/>
        <v>ﾍﾞﾈﾌｨｯﾄﾜﾝ生活習慣病B(胃ﾅｼ便ｱﾘ)</v>
      </c>
      <c r="G604" s="43">
        <v>10331</v>
      </c>
    </row>
    <row r="605" spans="1:7">
      <c r="A605" s="43">
        <v>0</v>
      </c>
      <c r="B605" s="43">
        <v>0</v>
      </c>
      <c r="D605" t="s">
        <v>153</v>
      </c>
      <c r="E605" s="43" t="s">
        <v>153</v>
      </c>
      <c r="F605" s="43" t="str">
        <f t="shared" si="21"/>
        <v>ﾍﾞﾈﾌｨｯﾄﾜﾝ生活習慣病C(胃ｱﾘ便ｱﾘ)</v>
      </c>
      <c r="G605" s="43">
        <v>10332</v>
      </c>
    </row>
    <row r="606" spans="1:7">
      <c r="A606" s="43">
        <v>0</v>
      </c>
      <c r="B606" s="43">
        <v>0</v>
      </c>
      <c r="D606" t="s">
        <v>186</v>
      </c>
      <c r="E606" s="43" t="s">
        <v>186</v>
      </c>
      <c r="F606" s="43" t="str">
        <f t="shared" si="21"/>
        <v>刑務生活習慣病A(胸･胃･便ﾅｼ)</v>
      </c>
      <c r="G606" s="43">
        <v>10333</v>
      </c>
    </row>
    <row r="607" spans="1:7">
      <c r="A607" s="43">
        <v>0</v>
      </c>
      <c r="B607" s="43">
        <v>0</v>
      </c>
      <c r="D607" t="s">
        <v>187</v>
      </c>
      <c r="E607" s="43" t="s">
        <v>187</v>
      </c>
      <c r="F607" s="43" t="str">
        <f t="shared" si="21"/>
        <v>刑務生活習慣病B(胸ｱﾘ･胃ﾅｼ･便ﾅｼ)</v>
      </c>
      <c r="G607" s="43">
        <v>10334</v>
      </c>
    </row>
    <row r="608" spans="1:7">
      <c r="A608" s="43">
        <v>0</v>
      </c>
      <c r="B608" s="43">
        <v>0</v>
      </c>
      <c r="D608" t="s">
        <v>188</v>
      </c>
      <c r="E608" s="43" t="s">
        <v>188</v>
      </c>
      <c r="F608" s="43" t="str">
        <f t="shared" si="21"/>
        <v>刑務生活習慣病C(胸･胃･便ｱﾘ)</v>
      </c>
      <c r="G608" s="43">
        <v>10335</v>
      </c>
    </row>
    <row r="609" spans="1:7">
      <c r="A609" s="43">
        <v>0</v>
      </c>
      <c r="B609" s="43">
        <v>0</v>
      </c>
      <c r="D609" t="s">
        <v>200</v>
      </c>
      <c r="E609" s="43" t="s">
        <v>200</v>
      </c>
      <c r="F609" s="43" t="str">
        <f t="shared" si="21"/>
        <v>江戸川建設業</v>
      </c>
      <c r="G609" s="43">
        <v>10336</v>
      </c>
    </row>
    <row r="610" spans="1:7">
      <c r="A610" s="43">
        <v>0</v>
      </c>
      <c r="B610" s="43">
        <v>0</v>
      </c>
      <c r="D610" t="s">
        <v>732</v>
      </c>
      <c r="E610" s="43" t="s">
        <v>732</v>
      </c>
      <c r="F610" s="43" t="str">
        <f t="shared" si="21"/>
        <v>大同信号基本②</v>
      </c>
      <c r="G610" s="43">
        <v>10338</v>
      </c>
    </row>
    <row r="611" spans="1:7">
      <c r="A611" s="43">
        <v>0</v>
      </c>
      <c r="B611" s="43">
        <v>0</v>
      </c>
      <c r="D611" t="s">
        <v>211</v>
      </c>
      <c r="E611" s="43" t="s">
        <v>211</v>
      </c>
      <c r="F611" s="43" t="str">
        <f t="shared" si="21"/>
        <v>港成人健診(自費)</v>
      </c>
      <c r="G611" s="43">
        <v>10339</v>
      </c>
    </row>
    <row r="612" spans="1:7">
      <c r="A612" s="43">
        <v>0</v>
      </c>
      <c r="B612" s="43">
        <v>0</v>
      </c>
      <c r="D612" t="s">
        <v>410</v>
      </c>
      <c r="E612" s="43" t="s">
        <v>410</v>
      </c>
      <c r="F612" s="43" t="str">
        <f t="shared" si="21"/>
        <v>富士ゼロックス34以下</v>
      </c>
      <c r="G612" s="43">
        <v>10340</v>
      </c>
    </row>
    <row r="613" spans="1:7">
      <c r="A613" s="43">
        <v>0</v>
      </c>
      <c r="B613" s="43">
        <v>0</v>
      </c>
      <c r="D613" t="s">
        <v>411</v>
      </c>
      <c r="E613" s="43" t="s">
        <v>411</v>
      </c>
      <c r="F613" s="43" t="str">
        <f t="shared" si="21"/>
        <v>富士ゼロックス35以上</v>
      </c>
      <c r="G613" s="43">
        <v>10341</v>
      </c>
    </row>
    <row r="614" spans="1:7">
      <c r="A614" s="43">
        <v>0</v>
      </c>
      <c r="B614" s="43">
        <v>0</v>
      </c>
      <c r="D614" t="s">
        <v>370</v>
      </c>
      <c r="E614" s="43" t="s">
        <v>370</v>
      </c>
      <c r="F614" s="43" t="str">
        <f t="shared" si="21"/>
        <v>土建節目(葛西)胃ｶﾒﾗ</v>
      </c>
      <c r="G614" s="43">
        <v>10344</v>
      </c>
    </row>
    <row r="615" spans="1:7">
      <c r="A615" s="43">
        <v>0</v>
      </c>
      <c r="B615" s="43">
        <v>0</v>
      </c>
      <c r="D615" t="s">
        <v>374</v>
      </c>
      <c r="E615" s="43" t="s">
        <v>374</v>
      </c>
      <c r="F615" s="43" t="str">
        <f t="shared" si="21"/>
        <v>土建節目(柳原)胃ｶﾒﾗ</v>
      </c>
      <c r="G615" s="43">
        <v>10345</v>
      </c>
    </row>
    <row r="616" spans="1:7">
      <c r="A616" s="43">
        <v>0</v>
      </c>
      <c r="B616" s="43">
        <v>0</v>
      </c>
      <c r="D616" t="s">
        <v>367</v>
      </c>
      <c r="E616" s="43" t="s">
        <v>367</v>
      </c>
      <c r="F616" s="43" t="str">
        <f t="shared" si="21"/>
        <v>土建節目(すみだ)胃ｶﾒﾗ</v>
      </c>
      <c r="G616" s="43">
        <v>10347</v>
      </c>
    </row>
    <row r="617" spans="1:7">
      <c r="A617" s="43">
        <v>0</v>
      </c>
      <c r="B617" s="43">
        <v>0</v>
      </c>
      <c r="D617" t="s">
        <v>733</v>
      </c>
      <c r="E617" s="43" t="s">
        <v>733</v>
      </c>
      <c r="F617" s="43" t="str">
        <f t="shared" si="21"/>
        <v>2018法定健診B(ｲｰｳｪﾙ)</v>
      </c>
      <c r="G617" s="43">
        <v>10349</v>
      </c>
    </row>
    <row r="618" spans="1:7">
      <c r="A618" s="43">
        <v>0</v>
      </c>
      <c r="B618" s="43">
        <v>0</v>
      </c>
      <c r="D618" t="s">
        <v>299</v>
      </c>
      <c r="E618" s="43" t="s">
        <v>299</v>
      </c>
      <c r="F618" s="43" t="str">
        <f t="shared" si="21"/>
        <v>青年海外協力隊(2015年秋)</v>
      </c>
      <c r="G618" s="43">
        <v>10350</v>
      </c>
    </row>
    <row r="619" spans="1:7">
      <c r="A619" s="43">
        <v>0</v>
      </c>
      <c r="B619" s="43">
        <v>0</v>
      </c>
      <c r="D619" t="s">
        <v>734</v>
      </c>
      <c r="E619" s="43" t="s">
        <v>734</v>
      </c>
      <c r="F619" s="43" t="str">
        <f t="shared" si="21"/>
        <v>江戸川建設業（若年）</v>
      </c>
      <c r="G619" s="43">
        <v>10351</v>
      </c>
    </row>
    <row r="620" spans="1:7">
      <c r="A620" s="43">
        <v>0</v>
      </c>
      <c r="B620" s="43">
        <v>0</v>
      </c>
      <c r="D620" t="s">
        <v>387</v>
      </c>
      <c r="E620" s="43" t="s">
        <v>387</v>
      </c>
      <c r="F620" s="43" t="str">
        <f t="shared" si="21"/>
        <v>特定健診(ﾊﾋﾟﾙｽ)</v>
      </c>
      <c r="G620" s="43">
        <v>10356</v>
      </c>
    </row>
    <row r="621" spans="1:7">
      <c r="A621" s="43">
        <v>0</v>
      </c>
      <c r="B621" s="43">
        <v>0</v>
      </c>
      <c r="D621" t="s">
        <v>413</v>
      </c>
      <c r="E621" s="43" t="s">
        <v>413</v>
      </c>
      <c r="F621" s="43" t="str">
        <f t="shared" si="21"/>
        <v>法定健診A(ﾊﾋﾟﾙｽ)</v>
      </c>
      <c r="G621" s="43">
        <v>10357</v>
      </c>
    </row>
    <row r="622" spans="1:7">
      <c r="A622" s="43">
        <v>0</v>
      </c>
      <c r="B622" s="43">
        <v>0</v>
      </c>
      <c r="D622" t="s">
        <v>414</v>
      </c>
      <c r="E622" s="43" t="s">
        <v>414</v>
      </c>
      <c r="F622" s="43" t="str">
        <f t="shared" si="21"/>
        <v>法定健診B(ﾊﾋﾟﾙｽ)</v>
      </c>
      <c r="G622" s="43">
        <v>10358</v>
      </c>
    </row>
    <row r="623" spans="1:7">
      <c r="A623" s="43">
        <v>0</v>
      </c>
      <c r="B623" s="43">
        <v>0</v>
      </c>
      <c r="D623" t="s">
        <v>286</v>
      </c>
      <c r="E623" s="43" t="s">
        <v>286</v>
      </c>
      <c r="F623" s="43" t="str">
        <f t="shared" si="21"/>
        <v>生活習慣病健診A(ﾊﾋﾟﾙｽ)</v>
      </c>
      <c r="G623" s="43">
        <v>10359</v>
      </c>
    </row>
    <row r="624" spans="1:7">
      <c r="A624" s="43">
        <v>0</v>
      </c>
      <c r="B624" s="43">
        <v>0</v>
      </c>
      <c r="D624" t="s">
        <v>287</v>
      </c>
      <c r="E624" s="43" t="s">
        <v>287</v>
      </c>
      <c r="F624" s="43" t="str">
        <f t="shared" si="21"/>
        <v>生活習慣病健診B(ﾊﾋﾟﾙｽ)</v>
      </c>
      <c r="G624" s="43">
        <v>10360</v>
      </c>
    </row>
    <row r="625" spans="1:7">
      <c r="A625" s="43">
        <v>0</v>
      </c>
      <c r="B625" s="43">
        <v>0</v>
      </c>
      <c r="D625" t="s">
        <v>735</v>
      </c>
      <c r="E625" s="43" t="s">
        <v>735</v>
      </c>
      <c r="F625" s="43" t="str">
        <f t="shared" si="21"/>
        <v>18生活習慣病健診C(ﾊﾋﾟﾙｽ)</v>
      </c>
      <c r="G625" s="43">
        <v>10361</v>
      </c>
    </row>
    <row r="626" spans="1:7">
      <c r="A626" s="43">
        <v>0</v>
      </c>
      <c r="B626" s="43">
        <v>0</v>
      </c>
      <c r="D626" t="s">
        <v>736</v>
      </c>
      <c r="E626" s="43" t="s">
        <v>736</v>
      </c>
      <c r="F626" s="43" t="str">
        <f t="shared" si="21"/>
        <v>18人間ﾄﾞｯｸA(ﾊﾋﾟﾙｽ)</v>
      </c>
      <c r="G626" s="43">
        <v>10362</v>
      </c>
    </row>
    <row r="627" spans="1:7">
      <c r="A627" s="43">
        <v>0</v>
      </c>
      <c r="B627" s="43">
        <v>0</v>
      </c>
      <c r="D627" t="s">
        <v>250</v>
      </c>
      <c r="E627" s="43" t="s">
        <v>250</v>
      </c>
      <c r="F627" s="43" t="str">
        <f t="shared" si="21"/>
        <v>人間ﾄﾞｯｸB(ﾊﾋﾟﾙｽ)</v>
      </c>
      <c r="G627" s="43">
        <v>10363</v>
      </c>
    </row>
    <row r="628" spans="1:7">
      <c r="A628" s="43">
        <v>0</v>
      </c>
      <c r="B628" s="43">
        <v>0</v>
      </c>
      <c r="D628" t="s">
        <v>737</v>
      </c>
      <c r="E628" s="43" t="s">
        <v>737</v>
      </c>
      <c r="F628" s="43" t="str">
        <f t="shared" si="21"/>
        <v>2016定期健診(ｶﾚｯｼﾞ)巡回</v>
      </c>
      <c r="G628" s="43">
        <v>10364</v>
      </c>
    </row>
    <row r="629" spans="1:7">
      <c r="A629" s="43">
        <v>0</v>
      </c>
      <c r="B629" s="43">
        <v>0</v>
      </c>
      <c r="D629" t="s">
        <v>738</v>
      </c>
      <c r="E629" s="43" t="s">
        <v>738</v>
      </c>
      <c r="F629" s="43" t="str">
        <f t="shared" si="21"/>
        <v>2016定期健診(ｶﾚｯｼﾞ)来院</v>
      </c>
      <c r="G629" s="43">
        <v>10365</v>
      </c>
    </row>
    <row r="630" spans="1:7">
      <c r="A630" s="43">
        <v>0</v>
      </c>
      <c r="B630" s="43">
        <v>0</v>
      </c>
      <c r="D630" t="s">
        <v>739</v>
      </c>
      <c r="E630" s="43" t="s">
        <v>739</v>
      </c>
      <c r="F630" s="43" t="str">
        <f t="shared" si="21"/>
        <v>法令健診(朝日工業)</v>
      </c>
      <c r="G630" s="43">
        <v>10366</v>
      </c>
    </row>
    <row r="631" spans="1:7">
      <c r="A631" s="43">
        <v>0</v>
      </c>
      <c r="B631" s="43">
        <v>0</v>
      </c>
      <c r="D631" t="s">
        <v>741</v>
      </c>
      <c r="E631" s="43" t="s">
        <v>741</v>
      </c>
      <c r="F631" s="43" t="str">
        <f t="shared" si="21"/>
        <v>19大阪菓子婦人健診(乳ｴｺｰ)胃なし</v>
      </c>
      <c r="G631" s="43">
        <v>10369</v>
      </c>
    </row>
    <row r="632" spans="1:7">
      <c r="A632" s="43">
        <v>0</v>
      </c>
      <c r="B632" s="43">
        <v>0</v>
      </c>
      <c r="D632" t="s">
        <v>742</v>
      </c>
      <c r="E632" s="43" t="s">
        <v>742</v>
      </c>
      <c r="F632" s="43" t="str">
        <f t="shared" si="21"/>
        <v>19大阪菓子婦人健診(ﾏﾝﾓ)胃なし</v>
      </c>
      <c r="G632" s="43">
        <v>10370</v>
      </c>
    </row>
    <row r="633" spans="1:7">
      <c r="A633" s="43">
        <v>0</v>
      </c>
      <c r="B633" s="43">
        <v>0</v>
      </c>
      <c r="D633" t="s">
        <v>746</v>
      </c>
      <c r="E633" s="43" t="s">
        <v>746</v>
      </c>
      <c r="F633" s="43" t="str">
        <f t="shared" si="21"/>
        <v>16大阪菓子節目健診(胃なし)</v>
      </c>
      <c r="G633" s="43">
        <v>10374</v>
      </c>
    </row>
    <row r="634" spans="1:7">
      <c r="A634" s="43">
        <v>0</v>
      </c>
      <c r="B634" s="43">
        <v>0</v>
      </c>
      <c r="D634" t="s">
        <v>234</v>
      </c>
      <c r="E634" s="43" t="s">
        <v>234</v>
      </c>
      <c r="F634" s="43" t="str">
        <f t="shared" si="21"/>
        <v>若年省略健診(胸直)</v>
      </c>
      <c r="G634" s="43">
        <v>10375</v>
      </c>
    </row>
    <row r="635" spans="1:7">
      <c r="A635" s="43">
        <v>0</v>
      </c>
      <c r="B635" s="43">
        <v>0</v>
      </c>
      <c r="D635" t="s">
        <v>747</v>
      </c>
      <c r="E635" s="43" t="s">
        <v>747</v>
      </c>
      <c r="F635" s="43" t="str">
        <f t="shared" si="21"/>
        <v>13浜松ﾎﾄﾆｸｽ(35才以上)胃なしﾍﾟﾌﾟｼ</v>
      </c>
      <c r="G635" s="43">
        <v>10376</v>
      </c>
    </row>
    <row r="636" spans="1:7">
      <c r="A636" s="43">
        <v>0</v>
      </c>
      <c r="B636" s="43">
        <v>0</v>
      </c>
      <c r="D636" t="s">
        <v>748</v>
      </c>
      <c r="E636" s="43" t="s">
        <v>748</v>
      </c>
      <c r="F636" s="43" t="str">
        <f t="shared" si="21"/>
        <v>18生活B(東振協)きかんし/巡回</v>
      </c>
      <c r="G636" s="43">
        <v>10377</v>
      </c>
    </row>
    <row r="637" spans="1:7">
      <c r="A637" s="43">
        <v>0</v>
      </c>
      <c r="B637" s="43">
        <v>0</v>
      </c>
      <c r="D637" t="s">
        <v>749</v>
      </c>
      <c r="E637" s="43" t="s">
        <v>749</v>
      </c>
      <c r="F637" s="43" t="str">
        <f t="shared" si="21"/>
        <v>18生活B(東振協)きかんし/来院</v>
      </c>
      <c r="G637" s="43">
        <v>10378</v>
      </c>
    </row>
    <row r="638" spans="1:7">
      <c r="A638" s="43">
        <v>0</v>
      </c>
      <c r="B638" s="43">
        <v>0</v>
      </c>
      <c r="D638" t="s">
        <v>750</v>
      </c>
      <c r="E638" s="43" t="s">
        <v>750</v>
      </c>
      <c r="F638" s="43" t="str">
        <f t="shared" si="21"/>
        <v>18生活A2(東振協)きかんし/巡回</v>
      </c>
      <c r="G638" s="43">
        <v>10379</v>
      </c>
    </row>
    <row r="639" spans="1:7">
      <c r="A639" s="43">
        <v>0</v>
      </c>
      <c r="B639" s="43">
        <v>0</v>
      </c>
      <c r="D639" t="s">
        <v>751</v>
      </c>
      <c r="E639" s="43" t="s">
        <v>751</v>
      </c>
      <c r="F639" s="43" t="str">
        <f t="shared" si="21"/>
        <v>18生活A2(東振協)きかんし/来院</v>
      </c>
      <c r="G639" s="43">
        <v>10380</v>
      </c>
    </row>
    <row r="640" spans="1:7">
      <c r="A640" s="43">
        <v>0</v>
      </c>
      <c r="B640" s="43">
        <v>0</v>
      </c>
      <c r="D640" t="s">
        <v>752</v>
      </c>
      <c r="E640" s="43" t="s">
        <v>752</v>
      </c>
      <c r="F640" s="43" t="str">
        <f t="shared" si="21"/>
        <v>2019南部建設技能組合(補助対象外)</v>
      </c>
      <c r="G640" s="43">
        <v>10381</v>
      </c>
    </row>
    <row r="641" spans="1:7">
      <c r="A641" s="43">
        <v>0</v>
      </c>
      <c r="B641" s="43">
        <v>0</v>
      </c>
      <c r="D641" t="s">
        <v>753</v>
      </c>
      <c r="E641" s="43" t="s">
        <v>753</v>
      </c>
      <c r="F641" s="43" t="str">
        <f t="shared" si="21"/>
        <v>生活習慣病健診(ｴｱ・ｳｫｰﾀｰ健保)ﾍﾟﾌﾟｼ</v>
      </c>
      <c r="G641" s="43">
        <v>10382</v>
      </c>
    </row>
    <row r="642" spans="1:7">
      <c r="A642" s="43">
        <v>0</v>
      </c>
      <c r="B642" s="43">
        <v>0</v>
      </c>
      <c r="D642" t="s">
        <v>759</v>
      </c>
      <c r="E642" s="43" t="s">
        <v>759</v>
      </c>
      <c r="F642" s="43" t="str">
        <f t="shared" si="21"/>
        <v>18生活Bきかんし/来院(ｶﾒﾗ)</v>
      </c>
      <c r="G642" s="43">
        <v>10388</v>
      </c>
    </row>
    <row r="643" spans="1:7">
      <c r="A643" s="43">
        <v>0</v>
      </c>
      <c r="B643" s="43">
        <v>0</v>
      </c>
      <c r="D643" t="s">
        <v>760</v>
      </c>
      <c r="E643" s="43" t="s">
        <v>760</v>
      </c>
      <c r="F643" s="43" t="str">
        <f t="shared" si="21"/>
        <v>生活習慣病健診2ｺｰｽ(ｲｰｳｪﾙ)</v>
      </c>
      <c r="G643" s="43">
        <v>10400</v>
      </c>
    </row>
    <row r="644" spans="1:7">
      <c r="A644" s="43">
        <v>0</v>
      </c>
      <c r="B644" s="43">
        <v>0</v>
      </c>
      <c r="D644" t="s">
        <v>761</v>
      </c>
      <c r="E644" s="43" t="s">
        <v>761</v>
      </c>
      <c r="F644" s="43" t="str">
        <f t="shared" si="21"/>
        <v>日東紡績健保ﾚﾃﾞｨｰｽ人間ﾄﾞｯｸ</v>
      </c>
      <c r="G644" s="43">
        <v>10401</v>
      </c>
    </row>
    <row r="645" spans="1:7">
      <c r="A645" s="43">
        <v>0</v>
      </c>
      <c r="B645" s="43">
        <v>0</v>
      </c>
      <c r="D645" t="s">
        <v>762</v>
      </c>
      <c r="E645" s="43" t="s">
        <v>762</v>
      </c>
      <c r="F645" s="43" t="str">
        <f t="shared" si="21"/>
        <v>日東紡績健保ﾚﾃﾞｨｰｽ人間ﾄﾞｯｸ(ｶﾒﾗ)</v>
      </c>
      <c r="G645" s="43">
        <v>10402</v>
      </c>
    </row>
    <row r="646" spans="1:7">
      <c r="A646" s="43">
        <v>0</v>
      </c>
      <c r="B646" s="43">
        <v>0</v>
      </c>
      <c r="D646" t="s">
        <v>763</v>
      </c>
      <c r="E646" s="43" t="s">
        <v>763</v>
      </c>
      <c r="F646" s="43" t="str">
        <f t="shared" si="21"/>
        <v>日東紡績健保(被保険者)日帰り人間ﾄﾞｯｸ</v>
      </c>
      <c r="G646" s="43">
        <v>10403</v>
      </c>
    </row>
    <row r="647" spans="1:7">
      <c r="A647" s="43">
        <v>0</v>
      </c>
      <c r="B647" s="43">
        <v>0</v>
      </c>
      <c r="D647" t="s">
        <v>764</v>
      </c>
      <c r="E647" s="43" t="s">
        <v>764</v>
      </c>
      <c r="F647" s="43" t="str">
        <f t="shared" si="21"/>
        <v>日東紡績健保(被保険者)日帰り人間ﾄﾞｯｸ(ｶﾒﾗ</v>
      </c>
      <c r="G647" s="43">
        <v>10404</v>
      </c>
    </row>
    <row r="648" spans="1:7">
      <c r="A648" s="43">
        <v>0</v>
      </c>
      <c r="B648" s="43">
        <v>0</v>
      </c>
      <c r="D648" t="s">
        <v>765</v>
      </c>
      <c r="E648" s="43" t="s">
        <v>765</v>
      </c>
      <c r="F648" s="43" t="str">
        <f t="shared" si="21"/>
        <v>日東紡績健保(被扶養者)日帰り人間ﾄﾞｯｸ</v>
      </c>
      <c r="G648" s="43">
        <v>10405</v>
      </c>
    </row>
    <row r="649" spans="1:7">
      <c r="A649" s="43">
        <v>0</v>
      </c>
      <c r="B649" s="43">
        <v>0</v>
      </c>
      <c r="D649" t="s">
        <v>766</v>
      </c>
      <c r="E649" s="43" t="s">
        <v>766</v>
      </c>
      <c r="F649" s="43" t="str">
        <f t="shared" si="21"/>
        <v>日東紡績健保(被扶養者)日帰り人間ﾄﾞｯｸ(ｶﾒﾗ</v>
      </c>
      <c r="G649" s="43">
        <v>10406</v>
      </c>
    </row>
    <row r="650" spans="1:7">
      <c r="A650" s="43">
        <v>0</v>
      </c>
      <c r="B650" s="43">
        <v>0</v>
      </c>
      <c r="D650" t="s">
        <v>767</v>
      </c>
      <c r="E650" s="43" t="s">
        <v>767</v>
      </c>
      <c r="F650" s="43" t="str">
        <f t="shared" si="21"/>
        <v>ispaceﾄﾞｯｸ</v>
      </c>
      <c r="G650" s="43">
        <v>10410</v>
      </c>
    </row>
    <row r="651" spans="1:7">
      <c r="A651" s="43">
        <v>0</v>
      </c>
      <c r="B651" s="43">
        <v>0</v>
      </c>
      <c r="D651" t="s">
        <v>768</v>
      </c>
      <c r="E651" s="43" t="s">
        <v>768</v>
      </c>
      <c r="F651" s="43" t="str">
        <f t="shared" si="21"/>
        <v>ispaceﾄﾞｯｸ(ｶﾒﾗ)</v>
      </c>
      <c r="G651" s="43">
        <v>10412</v>
      </c>
    </row>
    <row r="652" spans="1:7">
      <c r="A652" s="43">
        <v>0</v>
      </c>
      <c r="B652" s="43">
        <v>0</v>
      </c>
      <c r="D652" t="s">
        <v>769</v>
      </c>
      <c r="E652" s="43" t="s">
        <v>769</v>
      </c>
      <c r="F652" s="43" t="str">
        <f t="shared" si="21"/>
        <v>2018IBM家族健診B</v>
      </c>
      <c r="G652" s="43">
        <v>10470</v>
      </c>
    </row>
    <row r="653" spans="1:7">
      <c r="A653" s="43">
        <v>0</v>
      </c>
      <c r="B653" s="43">
        <v>0</v>
      </c>
      <c r="D653" t="s">
        <v>770</v>
      </c>
      <c r="E653" s="43" t="s">
        <v>770</v>
      </c>
      <c r="F653" s="43" t="str">
        <f t="shared" si="21"/>
        <v>法定健診3(ｳｨｰﾒｯｸｽ)</v>
      </c>
      <c r="G653" s="43">
        <v>10500</v>
      </c>
    </row>
    <row r="654" spans="1:7">
      <c r="A654" s="43">
        <v>0</v>
      </c>
      <c r="B654" s="43">
        <v>0</v>
      </c>
      <c r="D654" t="s">
        <v>771</v>
      </c>
      <c r="E654" s="43" t="s">
        <v>771</v>
      </c>
      <c r="F654" s="43" t="str">
        <f t="shared" si="21"/>
        <v>法定健診2(ｳｨｰﾒｯｸｽ)</v>
      </c>
      <c r="G654" s="43">
        <v>10501</v>
      </c>
    </row>
    <row r="655" spans="1:7">
      <c r="A655" s="43">
        <v>0</v>
      </c>
      <c r="B655" s="43">
        <v>0</v>
      </c>
      <c r="D655" t="s">
        <v>772</v>
      </c>
      <c r="E655" s="43" t="s">
        <v>772</v>
      </c>
      <c r="F655" s="43" t="str">
        <f t="shared" si="21"/>
        <v>法定健診1(ｳｨｰﾒｯｸｽ)</v>
      </c>
      <c r="G655" s="43">
        <v>10502</v>
      </c>
    </row>
    <row r="656" spans="1:7">
      <c r="A656" s="43">
        <v>0</v>
      </c>
      <c r="B656" s="43">
        <v>0</v>
      </c>
      <c r="D656" t="s">
        <v>773</v>
      </c>
      <c r="E656" s="43" t="s">
        <v>773</v>
      </c>
      <c r="F656" s="43" t="str">
        <f t="shared" si="21"/>
        <v>ﾐﾆ健診(ｳｨｰﾒｯｸｽ)</v>
      </c>
      <c r="G656" s="43">
        <v>10503</v>
      </c>
    </row>
    <row r="657" spans="1:7">
      <c r="A657" s="43">
        <v>0</v>
      </c>
      <c r="B657" s="43">
        <v>0</v>
      </c>
      <c r="D657" t="s">
        <v>774</v>
      </c>
      <c r="E657" s="43" t="s">
        <v>774</v>
      </c>
      <c r="F657" s="43" t="str">
        <f t="shared" si="21"/>
        <v>19日産自動車ﾄﾞｯｸ(学会指定)</v>
      </c>
      <c r="G657" s="43">
        <v>10550</v>
      </c>
    </row>
    <row r="658" spans="1:7">
      <c r="A658" s="43">
        <v>0</v>
      </c>
      <c r="B658" s="43">
        <v>0</v>
      </c>
      <c r="D658" t="s">
        <v>775</v>
      </c>
      <c r="E658" s="43" t="s">
        <v>775</v>
      </c>
      <c r="F658" s="43" t="str">
        <f t="shared" si="21"/>
        <v>19日産自動車ﾄﾞｯｸ(ｶﾒﾗ)学会指定</v>
      </c>
      <c r="G658" s="43">
        <v>10552</v>
      </c>
    </row>
    <row r="659" spans="1:7">
      <c r="A659" s="43">
        <v>0</v>
      </c>
      <c r="B659" s="43">
        <v>0</v>
      </c>
      <c r="D659" t="s">
        <v>776</v>
      </c>
      <c r="E659" s="43" t="s">
        <v>776</v>
      </c>
      <c r="F659" s="43" t="str">
        <f t="shared" si="21"/>
        <v>19日産自動車生活習慣病</v>
      </c>
      <c r="G659" s="43">
        <v>10553</v>
      </c>
    </row>
    <row r="660" spans="1:7">
      <c r="A660" s="43">
        <v>0</v>
      </c>
      <c r="B660" s="43">
        <v>0</v>
      </c>
      <c r="D660" t="s">
        <v>777</v>
      </c>
      <c r="E660" s="43" t="s">
        <v>777</v>
      </c>
      <c r="F660" s="43" t="str">
        <f t="shared" si="21"/>
        <v>19人間ﾄﾞｯｸD1(東振協)ｱﾊﾟﾚﾙ健保</v>
      </c>
      <c r="G660" s="43">
        <v>10600</v>
      </c>
    </row>
    <row r="661" spans="1:7">
      <c r="A661" s="43">
        <v>0</v>
      </c>
      <c r="B661" s="43">
        <v>0</v>
      </c>
      <c r="D661" t="s">
        <v>778</v>
      </c>
      <c r="E661" s="43" t="s">
        <v>778</v>
      </c>
      <c r="F661" s="43" t="str">
        <f t="shared" ref="F661:F708" si="22">C661&amp;D661</f>
        <v>22生活B1(東振協)関東百貨店/来院</v>
      </c>
      <c r="G661" s="43">
        <v>10601</v>
      </c>
    </row>
    <row r="662" spans="1:7">
      <c r="A662" s="43">
        <v>0</v>
      </c>
      <c r="B662" s="43">
        <v>0</v>
      </c>
      <c r="D662" t="s">
        <v>779</v>
      </c>
      <c r="E662" s="43" t="s">
        <v>779</v>
      </c>
      <c r="F662" s="43" t="str">
        <f t="shared" si="22"/>
        <v>21生活A2(東振協)関東百貨店/来院</v>
      </c>
      <c r="G662" s="43">
        <v>10602</v>
      </c>
    </row>
    <row r="663" spans="1:7">
      <c r="A663" s="43">
        <v>0</v>
      </c>
      <c r="B663" s="43">
        <v>0</v>
      </c>
      <c r="D663" t="s">
        <v>780</v>
      </c>
      <c r="E663" s="43" t="s">
        <v>780</v>
      </c>
      <c r="F663" s="43" t="str">
        <f t="shared" si="22"/>
        <v>21生活A2(東振協)関東百貨店/巡回</v>
      </c>
      <c r="G663" s="43">
        <v>10603</v>
      </c>
    </row>
    <row r="664" spans="1:7">
      <c r="A664" s="43">
        <v>0</v>
      </c>
      <c r="B664" s="43">
        <v>0</v>
      </c>
      <c r="D664" t="s">
        <v>781</v>
      </c>
      <c r="E664" s="43" t="s">
        <v>781</v>
      </c>
      <c r="F664" s="43" t="str">
        <f t="shared" si="22"/>
        <v>19生活A2(東振協）観光産業</v>
      </c>
      <c r="G664" s="43">
        <v>10604</v>
      </c>
    </row>
    <row r="665" spans="1:7">
      <c r="A665" s="43">
        <v>0</v>
      </c>
      <c r="B665" s="43">
        <v>0</v>
      </c>
      <c r="D665" t="s">
        <v>782</v>
      </c>
      <c r="E665" s="43" t="s">
        <v>782</v>
      </c>
      <c r="F665" s="43" t="str">
        <f t="shared" si="22"/>
        <v>19生活A2(東振協）ｻｻﾞﾋﾞｰ</v>
      </c>
      <c r="G665" s="43">
        <v>10605</v>
      </c>
    </row>
    <row r="666" spans="1:7">
      <c r="A666" s="43">
        <v>0</v>
      </c>
      <c r="B666" s="43">
        <v>0</v>
      </c>
      <c r="D666" t="s">
        <v>783</v>
      </c>
      <c r="E666" s="43" t="s">
        <v>783</v>
      </c>
      <c r="F666" s="43" t="str">
        <f t="shared" si="22"/>
        <v>19生活A2(東振協）外食ｼﾞｪﾌ</v>
      </c>
      <c r="G666" s="43">
        <v>10606</v>
      </c>
    </row>
    <row r="667" spans="1:7">
      <c r="A667" s="43">
        <v>0</v>
      </c>
      <c r="B667" s="43">
        <v>0</v>
      </c>
      <c r="D667" t="s">
        <v>784</v>
      </c>
      <c r="E667" s="43" t="s">
        <v>784</v>
      </c>
      <c r="F667" s="43" t="str">
        <f t="shared" si="22"/>
        <v>21生活A2(東振協）東京家具</v>
      </c>
      <c r="G667" s="43">
        <v>10607</v>
      </c>
    </row>
    <row r="668" spans="1:7">
      <c r="A668" s="43">
        <v>0</v>
      </c>
      <c r="B668" s="43">
        <v>0</v>
      </c>
      <c r="D668" t="s">
        <v>785</v>
      </c>
      <c r="E668" s="43" t="s">
        <v>785</v>
      </c>
      <c r="F668" s="43" t="str">
        <f t="shared" si="22"/>
        <v>A2(東振協）東京自動車ｻｰﾋﾞｽ</v>
      </c>
      <c r="G668" s="43">
        <v>10608</v>
      </c>
    </row>
    <row r="669" spans="1:7">
      <c r="A669" s="43">
        <v>0</v>
      </c>
      <c r="B669" s="43">
        <v>0</v>
      </c>
      <c r="D669" t="s">
        <v>786</v>
      </c>
      <c r="E669" s="43" t="s">
        <v>786</v>
      </c>
      <c r="F669" s="43" t="str">
        <f t="shared" si="22"/>
        <v>19生活習慣病B(東振協)ﾃﾞｨｽﾌﾟﾚｲ</v>
      </c>
      <c r="G669" s="43">
        <v>10610</v>
      </c>
    </row>
    <row r="670" spans="1:7">
      <c r="A670" s="43">
        <v>0</v>
      </c>
      <c r="B670" s="43">
        <v>0</v>
      </c>
      <c r="D670" t="s">
        <v>787</v>
      </c>
      <c r="E670" s="43" t="s">
        <v>787</v>
      </c>
      <c r="F670" s="43" t="str">
        <f t="shared" si="22"/>
        <v>19生活習慣病B ｶﾒﾗ(東振協)ﾃﾞｨｽﾌﾟﾚｲ</v>
      </c>
      <c r="G670" s="43">
        <v>10611</v>
      </c>
    </row>
    <row r="671" spans="1:7">
      <c r="A671" s="43">
        <v>0</v>
      </c>
      <c r="B671" s="43">
        <v>0</v>
      </c>
      <c r="D671" t="s">
        <v>788</v>
      </c>
      <c r="E671" s="43" t="s">
        <v>788</v>
      </c>
      <c r="F671" s="43" t="str">
        <f t="shared" si="22"/>
        <v>19生活習慣病B胃ﾅｼ(東振協)ﾃﾞｨｽﾌﾟﾚｲ</v>
      </c>
      <c r="G671" s="43">
        <v>10612</v>
      </c>
    </row>
    <row r="672" spans="1:7">
      <c r="A672" s="43">
        <v>0</v>
      </c>
      <c r="B672" s="43">
        <v>0</v>
      </c>
      <c r="D672" t="s">
        <v>789</v>
      </c>
      <c r="E672" s="43" t="s">
        <v>789</v>
      </c>
      <c r="F672" s="43" t="str">
        <f t="shared" si="22"/>
        <v>19生活習慣病B(東振協)広告業</v>
      </c>
      <c r="G672" s="43">
        <v>10613</v>
      </c>
    </row>
    <row r="673" spans="1:7">
      <c r="A673" s="43">
        <v>0</v>
      </c>
      <c r="B673" s="43">
        <v>0</v>
      </c>
      <c r="D673" t="s">
        <v>790</v>
      </c>
      <c r="E673" s="43" t="s">
        <v>790</v>
      </c>
      <c r="F673" s="43" t="str">
        <f t="shared" si="22"/>
        <v>19生活習慣病Bｶﾒﾗ(東振協)広告業</v>
      </c>
      <c r="G673" s="43">
        <v>10614</v>
      </c>
    </row>
    <row r="674" spans="1:7">
      <c r="A674" s="43">
        <v>0</v>
      </c>
      <c r="B674" s="43">
        <v>0</v>
      </c>
      <c r="D674" t="s">
        <v>791</v>
      </c>
      <c r="E674" s="43" t="s">
        <v>791</v>
      </c>
      <c r="F674" s="43" t="str">
        <f t="shared" si="22"/>
        <v>20生活習慣病B1(東振協)管工業</v>
      </c>
      <c r="G674" s="43">
        <v>10615</v>
      </c>
    </row>
    <row r="675" spans="1:7">
      <c r="A675" s="43">
        <v>0</v>
      </c>
      <c r="B675" s="43">
        <v>0</v>
      </c>
      <c r="D675" t="s">
        <v>792</v>
      </c>
      <c r="E675" s="43" t="s">
        <v>792</v>
      </c>
      <c r="F675" s="43" t="str">
        <f t="shared" si="22"/>
        <v>22生活習慣病B (東振協)報道事業</v>
      </c>
      <c r="G675" s="43">
        <v>10618</v>
      </c>
    </row>
    <row r="676" spans="1:7">
      <c r="A676" s="43">
        <v>0</v>
      </c>
      <c r="B676" s="43">
        <v>0</v>
      </c>
      <c r="D676" t="s">
        <v>793</v>
      </c>
      <c r="E676" s="43" t="s">
        <v>793</v>
      </c>
      <c r="F676" s="43" t="str">
        <f t="shared" si="22"/>
        <v>22生活習慣病B ｶﾒﾗ(東振協)報道事業</v>
      </c>
      <c r="G676" s="43">
        <v>10619</v>
      </c>
    </row>
    <row r="677" spans="1:7">
      <c r="A677" s="43">
        <v>0</v>
      </c>
      <c r="B677" s="43">
        <v>0</v>
      </c>
      <c r="D677" t="s">
        <v>794</v>
      </c>
      <c r="E677" s="43" t="s">
        <v>794</v>
      </c>
      <c r="F677" s="43" t="str">
        <f t="shared" si="22"/>
        <v>生活習慣病B(東振協)外食ｼﾞｪﾌ</v>
      </c>
      <c r="G677" s="43">
        <v>10620</v>
      </c>
    </row>
    <row r="678" spans="1:7">
      <c r="A678" s="43">
        <v>0</v>
      </c>
      <c r="B678" s="43">
        <v>0</v>
      </c>
      <c r="D678" t="s">
        <v>795</v>
      </c>
      <c r="E678" s="43" t="s">
        <v>795</v>
      </c>
      <c r="F678" s="43" t="str">
        <f t="shared" si="22"/>
        <v>19生活習慣病B(東振協)出版</v>
      </c>
      <c r="G678" s="43">
        <v>10621</v>
      </c>
    </row>
    <row r="679" spans="1:7">
      <c r="A679" s="43">
        <v>0</v>
      </c>
      <c r="B679" s="43">
        <v>0</v>
      </c>
      <c r="D679" t="s">
        <v>796</v>
      </c>
      <c r="E679" s="43" t="s">
        <v>796</v>
      </c>
      <c r="F679" s="43" t="str">
        <f t="shared" si="22"/>
        <v>19ﾍﾞﾈｯｾｸﾞﾙｰﾌﾟﾄﾞｯｸ(男)</v>
      </c>
      <c r="G679" s="43">
        <v>10650</v>
      </c>
    </row>
    <row r="680" spans="1:7">
      <c r="A680" s="43">
        <v>0</v>
      </c>
      <c r="B680" s="43">
        <v>0</v>
      </c>
      <c r="D680" t="s">
        <v>797</v>
      </c>
      <c r="E680" s="43" t="s">
        <v>797</v>
      </c>
      <c r="F680" s="43" t="str">
        <f t="shared" si="22"/>
        <v>19ﾍﾞﾈｯｾｸﾞﾙｰﾌﾟﾄﾞｯｸ(女)</v>
      </c>
      <c r="G680" s="43">
        <v>10651</v>
      </c>
    </row>
    <row r="681" spans="1:7">
      <c r="A681" s="43">
        <v>0</v>
      </c>
      <c r="B681" s="43">
        <v>0</v>
      </c>
      <c r="D681" t="s">
        <v>798</v>
      </c>
      <c r="E681" s="43" t="s">
        <v>798</v>
      </c>
      <c r="F681" s="43" t="str">
        <f t="shared" si="22"/>
        <v>19ﾍﾞﾈｯｾｸﾞﾙｰﾌﾟﾄﾞｯｸ(男)ｶﾒﾗ</v>
      </c>
      <c r="G681" s="43">
        <v>10652</v>
      </c>
    </row>
    <row r="682" spans="1:7">
      <c r="A682" s="43">
        <v>0</v>
      </c>
      <c r="B682" s="43">
        <v>0</v>
      </c>
      <c r="D682" t="s">
        <v>799</v>
      </c>
      <c r="E682" s="43" t="s">
        <v>799</v>
      </c>
      <c r="F682" s="43" t="str">
        <f t="shared" si="22"/>
        <v>19ﾍﾞﾈｯｾｸﾞﾙｰﾌﾟﾄﾞｯｸ(女)ｶﾒﾗ</v>
      </c>
      <c r="G682" s="43">
        <v>10653</v>
      </c>
    </row>
    <row r="683" spans="1:7">
      <c r="A683" s="43">
        <v>0</v>
      </c>
      <c r="B683" s="43">
        <v>0</v>
      </c>
      <c r="D683" t="s">
        <v>800</v>
      </c>
      <c r="E683" s="43" t="s">
        <v>800</v>
      </c>
      <c r="F683" s="43" t="str">
        <f t="shared" si="22"/>
        <v>一般健診B2(ｲｰｳｪﾙ）</v>
      </c>
      <c r="G683" s="43">
        <v>10660</v>
      </c>
    </row>
    <row r="684" spans="1:7">
      <c r="A684" s="43">
        <v>0</v>
      </c>
      <c r="B684" s="43">
        <v>0</v>
      </c>
      <c r="D684" t="s">
        <v>801</v>
      </c>
      <c r="E684" s="43" t="s">
        <v>801</v>
      </c>
      <c r="F684" s="43" t="str">
        <f t="shared" si="22"/>
        <v>19ｳｪﾙﾈｽ一般健診A</v>
      </c>
      <c r="G684" s="43">
        <v>10680</v>
      </c>
    </row>
    <row r="685" spans="1:7">
      <c r="A685" s="43">
        <v>0</v>
      </c>
      <c r="B685" s="43">
        <v>0</v>
      </c>
      <c r="D685" t="s">
        <v>802</v>
      </c>
      <c r="E685" s="43" t="s">
        <v>802</v>
      </c>
      <c r="F685" s="43" t="str">
        <f t="shared" si="22"/>
        <v>18人間ﾄﾞｯｸA(ﾊﾋﾟﾙｽ)ｶﾒﾗ</v>
      </c>
      <c r="G685" s="43">
        <v>10690</v>
      </c>
    </row>
    <row r="686" spans="1:7">
      <c r="A686" s="43">
        <v>0</v>
      </c>
      <c r="B686" s="43">
        <v>0</v>
      </c>
      <c r="D686" t="s">
        <v>803</v>
      </c>
      <c r="E686" s="43" t="s">
        <v>803</v>
      </c>
      <c r="F686" s="43" t="str">
        <f t="shared" si="22"/>
        <v>20特定化学物質（総三塩化物)ﾃﾄﾗｸﾛﾙｴﾁﾚﾝ</v>
      </c>
      <c r="G686" s="43">
        <v>10700</v>
      </c>
    </row>
    <row r="687" spans="1:7">
      <c r="A687" s="43">
        <v>0</v>
      </c>
      <c r="B687" s="43">
        <v>0</v>
      </c>
      <c r="D687" t="s">
        <v>804</v>
      </c>
      <c r="E687" s="43" t="s">
        <v>804</v>
      </c>
      <c r="F687" s="43" t="str">
        <f t="shared" si="22"/>
        <v>20特定化学物質（総三塩化物)ﾄﾘｸﾛﾙｴﾁﾚﾝ</v>
      </c>
      <c r="G687" s="43">
        <v>10701</v>
      </c>
    </row>
    <row r="688" spans="1:7">
      <c r="A688" s="43">
        <v>0</v>
      </c>
      <c r="B688" s="43">
        <v>0</v>
      </c>
      <c r="D688" t="s">
        <v>805</v>
      </c>
      <c r="E688" s="43" t="s">
        <v>805</v>
      </c>
      <c r="F688" s="43" t="str">
        <f t="shared" si="22"/>
        <v>20特定化学物質（ﾄﾘｸﾛﾙ酢酸)ﾄﾘｸﾛﾙｴﾁﾚﾝ</v>
      </c>
      <c r="G688" s="43">
        <v>10702</v>
      </c>
    </row>
    <row r="689" spans="1:7">
      <c r="A689" s="43">
        <v>0</v>
      </c>
      <c r="B689" s="43">
        <v>0</v>
      </c>
      <c r="D689" t="s">
        <v>806</v>
      </c>
      <c r="E689" s="43" t="s">
        <v>806</v>
      </c>
      <c r="F689" s="43" t="str">
        <f t="shared" si="22"/>
        <v>特定化学物質(ﾋｭｰﾑ)</v>
      </c>
      <c r="G689" s="43">
        <v>10710</v>
      </c>
    </row>
    <row r="690" spans="1:7">
      <c r="A690" s="43">
        <v>0</v>
      </c>
      <c r="B690" s="43">
        <v>0</v>
      </c>
      <c r="D690" t="s">
        <v>819</v>
      </c>
      <c r="E690" s="43" t="s">
        <v>819</v>
      </c>
      <c r="F690" s="43" t="str">
        <f t="shared" si="22"/>
        <v>全国硝子業健保･生活習慣病(胃ｶﾒﾗ)</v>
      </c>
      <c r="G690" s="43">
        <v>10950</v>
      </c>
    </row>
    <row r="691" spans="1:7">
      <c r="A691" s="43">
        <v>0</v>
      </c>
      <c r="B691" s="43">
        <v>0</v>
      </c>
      <c r="D691" t="s">
        <v>820</v>
      </c>
      <c r="E691" s="43" t="s">
        <v>820</v>
      </c>
      <c r="F691" s="43" t="str">
        <f t="shared" si="22"/>
        <v>全国硝子業健保･若年者健診</v>
      </c>
      <c r="G691" s="43">
        <v>10951</v>
      </c>
    </row>
    <row r="692" spans="1:7">
      <c r="A692" s="43">
        <v>0</v>
      </c>
      <c r="B692" s="43">
        <v>0</v>
      </c>
      <c r="D692" t="s">
        <v>827</v>
      </c>
      <c r="E692" s="43" t="s">
        <v>827</v>
      </c>
      <c r="F692" s="43" t="str">
        <f t="shared" si="22"/>
        <v>22特退者健診(富士通健保)</v>
      </c>
      <c r="G692" s="43">
        <v>10990</v>
      </c>
    </row>
    <row r="693" spans="1:7">
      <c r="A693" s="43">
        <v>0</v>
      </c>
      <c r="B693" s="43">
        <v>0</v>
      </c>
      <c r="D693" t="s">
        <v>828</v>
      </c>
      <c r="E693" s="43" t="s">
        <v>828</v>
      </c>
      <c r="F693" s="43" t="str">
        <f t="shared" si="22"/>
        <v>22特退者健診(富士通健保)ｶﾒﾗ</v>
      </c>
      <c r="G693" s="43">
        <v>10991</v>
      </c>
    </row>
    <row r="694" spans="1:7">
      <c r="A694" s="43">
        <v>0</v>
      </c>
      <c r="B694" s="43">
        <v>0</v>
      </c>
      <c r="D694" t="s">
        <v>829</v>
      </c>
      <c r="E694" s="43" t="s">
        <v>829</v>
      </c>
      <c r="F694" s="43" t="str">
        <f t="shared" si="22"/>
        <v>22任継者健診(富士通健保)</v>
      </c>
      <c r="G694" s="43">
        <v>10993</v>
      </c>
    </row>
    <row r="695" spans="1:7">
      <c r="A695" s="43">
        <v>0</v>
      </c>
      <c r="B695" s="43">
        <v>0</v>
      </c>
      <c r="D695" t="s">
        <v>830</v>
      </c>
      <c r="E695" s="43" t="s">
        <v>830</v>
      </c>
      <c r="F695" s="43" t="str">
        <f t="shared" si="22"/>
        <v>22任継者健診(富士通健保)ｶﾒﾗ</v>
      </c>
      <c r="G695" s="43">
        <v>10994</v>
      </c>
    </row>
    <row r="696" spans="1:7">
      <c r="A696" s="43">
        <v>0</v>
      </c>
      <c r="B696" s="43">
        <v>0</v>
      </c>
      <c r="D696" t="s">
        <v>832</v>
      </c>
      <c r="E696" s="43" t="s">
        <v>832</v>
      </c>
      <c r="F696" s="43" t="str">
        <f t="shared" si="22"/>
        <v>20静岡県電気工事業II</v>
      </c>
      <c r="G696" s="43">
        <v>11150</v>
      </c>
    </row>
    <row r="697" spans="1:7">
      <c r="A697" s="43">
        <v>0</v>
      </c>
      <c r="B697" s="43">
        <v>0</v>
      </c>
      <c r="D697" t="s">
        <v>833</v>
      </c>
      <c r="E697" s="43" t="s">
        <v>833</v>
      </c>
      <c r="F697" s="43" t="str">
        <f t="shared" si="22"/>
        <v>20静岡県電気工事業I</v>
      </c>
      <c r="G697" s="43">
        <v>11151</v>
      </c>
    </row>
    <row r="698" spans="1:7">
      <c r="A698" s="43">
        <v>0</v>
      </c>
      <c r="B698" s="43">
        <v>0</v>
      </c>
      <c r="D698" t="s">
        <v>834</v>
      </c>
      <c r="E698" s="43" t="s">
        <v>834</v>
      </c>
      <c r="F698" s="43" t="str">
        <f t="shared" si="22"/>
        <v>20静岡県電気工事業III</v>
      </c>
      <c r="G698" s="43">
        <v>11152</v>
      </c>
    </row>
    <row r="699" spans="1:7">
      <c r="A699" s="43">
        <v>0</v>
      </c>
      <c r="B699" s="43">
        <v>0</v>
      </c>
      <c r="D699" t="s">
        <v>838</v>
      </c>
      <c r="E699" s="43" t="s">
        <v>838</v>
      </c>
      <c r="F699" s="43" t="str">
        <f t="shared" si="22"/>
        <v>20人間ﾄﾞｯｸ土建(港区肺癌喀痰付)</v>
      </c>
      <c r="G699" s="43">
        <v>11250</v>
      </c>
    </row>
    <row r="700" spans="1:7">
      <c r="A700" s="43">
        <v>0</v>
      </c>
      <c r="B700" s="43">
        <v>0</v>
      </c>
      <c r="D700" t="s">
        <v>839</v>
      </c>
      <c r="E700" s="43" t="s">
        <v>839</v>
      </c>
      <c r="F700" s="43" t="str">
        <f t="shared" si="22"/>
        <v>20人間ﾄﾞｯｸ土建(港区肺癌喀痰付)ｶﾒﾗ</v>
      </c>
      <c r="G700" s="43">
        <v>11251</v>
      </c>
    </row>
    <row r="701" spans="1:7">
      <c r="A701" s="43">
        <v>0</v>
      </c>
      <c r="B701" s="43">
        <v>0</v>
      </c>
      <c r="D701" t="s">
        <v>840</v>
      </c>
      <c r="E701" s="43" t="s">
        <v>840</v>
      </c>
      <c r="F701" s="43" t="str">
        <f t="shared" si="22"/>
        <v>18深夜業健診(ﾄﾗｽﾄ･ﾃｯｸ)</v>
      </c>
      <c r="G701" s="43">
        <v>11301</v>
      </c>
    </row>
    <row r="702" spans="1:7">
      <c r="A702" s="43">
        <v>0</v>
      </c>
      <c r="B702" s="43">
        <v>0</v>
      </c>
      <c r="D702" t="s">
        <v>841</v>
      </c>
      <c r="E702" s="43" t="s">
        <v>841</v>
      </c>
      <c r="F702" s="43" t="str">
        <f t="shared" si="22"/>
        <v>ｼｭﾙﾝﾍﾞﾙｼﾞｪ定期健診</v>
      </c>
      <c r="G702" s="43">
        <v>11350</v>
      </c>
    </row>
    <row r="703" spans="1:7">
      <c r="A703" s="43">
        <v>0</v>
      </c>
      <c r="B703" s="43">
        <v>0</v>
      </c>
      <c r="D703" t="s">
        <v>842</v>
      </c>
      <c r="E703" s="43" t="s">
        <v>842</v>
      </c>
      <c r="F703" s="43" t="str">
        <f t="shared" si="22"/>
        <v>①定期健診(25･30才)及び胸部希望者</v>
      </c>
      <c r="G703" s="43">
        <v>11351</v>
      </c>
    </row>
    <row r="704" spans="1:7">
      <c r="A704" s="43">
        <v>0</v>
      </c>
      <c r="B704" s="43">
        <v>0</v>
      </c>
      <c r="D704" t="s">
        <v>843</v>
      </c>
      <c r="E704" s="43" t="s">
        <v>843</v>
      </c>
      <c r="F704" s="43" t="str">
        <f t="shared" si="22"/>
        <v>②定期健診(25･30才)+ﾋﾟﾛﾘ</v>
      </c>
      <c r="G704" s="43">
        <v>11352</v>
      </c>
    </row>
    <row r="705" spans="1:7">
      <c r="A705" s="43">
        <v>0</v>
      </c>
      <c r="B705" s="43">
        <v>0</v>
      </c>
      <c r="D705" t="s">
        <v>844</v>
      </c>
      <c r="E705" s="43" t="s">
        <v>844</v>
      </c>
      <c r="F705" s="43" t="str">
        <f t="shared" si="22"/>
        <v>③35歳未満</v>
      </c>
      <c r="G705" s="43">
        <v>11353</v>
      </c>
    </row>
    <row r="706" spans="1:7">
      <c r="A706" s="43">
        <v>0</v>
      </c>
      <c r="B706" s="43">
        <v>0</v>
      </c>
      <c r="D706" t="s">
        <v>845</v>
      </c>
      <c r="E706" s="43" t="s">
        <v>845</v>
      </c>
      <c r="F706" s="43" t="str">
        <f t="shared" si="22"/>
        <v>④35歳未満(③+ﾋﾟﾛﾘ)</v>
      </c>
      <c r="G706" s="43">
        <v>11354</v>
      </c>
    </row>
    <row r="707" spans="1:7">
      <c r="A707" s="43">
        <v>0</v>
      </c>
      <c r="B707" s="43">
        <v>0</v>
      </c>
      <c r="D707" t="s">
        <v>846</v>
      </c>
      <c r="E707" s="43" t="s">
        <v>846</v>
      </c>
      <c r="F707" s="43" t="str">
        <f t="shared" si="22"/>
        <v>⑤35歳以上40歳未満</v>
      </c>
      <c r="G707" s="43">
        <v>11355</v>
      </c>
    </row>
    <row r="708" spans="1:7">
      <c r="A708" s="43">
        <v>0</v>
      </c>
      <c r="B708" s="43">
        <v>0</v>
      </c>
      <c r="D708" t="s">
        <v>847</v>
      </c>
      <c r="E708" s="43" t="s">
        <v>847</v>
      </c>
      <c r="F708" s="43" t="str">
        <f t="shared" si="22"/>
        <v>⑤35歳以上40歳未満(ｶﾒﾗ)</v>
      </c>
      <c r="G708" s="43">
        <v>11356</v>
      </c>
    </row>
    <row r="709" spans="1:7">
      <c r="A709" s="43">
        <v>0</v>
      </c>
      <c r="B709" s="43">
        <v>0</v>
      </c>
      <c r="D709" t="s">
        <v>848</v>
      </c>
      <c r="E709" s="43" t="s">
        <v>848</v>
      </c>
      <c r="F709" s="43" t="str">
        <f t="shared" ref="F709:F772" si="23">C709&amp;D709</f>
        <v>⑥40歳以上</v>
      </c>
      <c r="G709" s="43">
        <v>11357</v>
      </c>
    </row>
    <row r="710" spans="1:7">
      <c r="A710" s="43">
        <v>0</v>
      </c>
      <c r="B710" s="43">
        <v>0</v>
      </c>
      <c r="D710" t="s">
        <v>849</v>
      </c>
      <c r="E710" s="43" t="s">
        <v>849</v>
      </c>
      <c r="F710" s="43" t="str">
        <f t="shared" si="23"/>
        <v>⑥40歳以上(ｶﾒﾗ)</v>
      </c>
      <c r="G710" s="43">
        <v>11358</v>
      </c>
    </row>
    <row r="711" spans="1:7">
      <c r="A711" s="43">
        <v>0</v>
      </c>
      <c r="B711" s="43">
        <v>0</v>
      </c>
      <c r="D711" t="s">
        <v>850</v>
      </c>
      <c r="E711" s="43" t="s">
        <v>850</v>
      </c>
      <c r="F711" s="43" t="str">
        <f t="shared" si="23"/>
        <v>⑦45歳以上(男)</v>
      </c>
      <c r="G711" s="43">
        <v>11359</v>
      </c>
    </row>
    <row r="712" spans="1:7">
      <c r="A712" s="43">
        <v>0</v>
      </c>
      <c r="B712" s="43">
        <v>0</v>
      </c>
      <c r="D712" t="s">
        <v>851</v>
      </c>
      <c r="E712" s="43" t="s">
        <v>851</v>
      </c>
      <c r="F712" s="43" t="str">
        <f t="shared" si="23"/>
        <v>⑦45歳以上(ｶﾒﾗ)男</v>
      </c>
      <c r="G712" s="43">
        <v>11360</v>
      </c>
    </row>
    <row r="713" spans="1:7">
      <c r="A713" s="43">
        <v>0</v>
      </c>
      <c r="B713" s="43">
        <v>0</v>
      </c>
      <c r="D713" t="s">
        <v>852</v>
      </c>
      <c r="E713" s="43" t="s">
        <v>852</v>
      </c>
      <c r="F713" s="43" t="str">
        <f t="shared" si="23"/>
        <v>⑦45歳以上(女性)</v>
      </c>
      <c r="G713" s="43">
        <v>11361</v>
      </c>
    </row>
    <row r="714" spans="1:7">
      <c r="A714" s="43">
        <v>0</v>
      </c>
      <c r="B714" s="43">
        <v>0</v>
      </c>
      <c r="D714" t="s">
        <v>853</v>
      </c>
      <c r="E714" s="43" t="s">
        <v>853</v>
      </c>
      <c r="F714" s="43" t="str">
        <f t="shared" si="23"/>
        <v>⑦45歳以上(ｶﾒﾗ)女性</v>
      </c>
      <c r="G714" s="43">
        <v>11362</v>
      </c>
    </row>
    <row r="715" spans="1:7">
      <c r="A715" s="43">
        <v>0</v>
      </c>
      <c r="B715" s="43">
        <v>0</v>
      </c>
      <c r="D715" t="s">
        <v>854</v>
      </c>
      <c r="E715" s="43" t="s">
        <v>854</v>
      </c>
      <c r="F715" s="43" t="str">
        <f t="shared" si="23"/>
        <v>19入社健診(丸紅)</v>
      </c>
      <c r="G715" s="43">
        <v>11364</v>
      </c>
    </row>
    <row r="716" spans="1:7">
      <c r="A716" s="43">
        <v>0</v>
      </c>
      <c r="B716" s="43">
        <v>0</v>
      </c>
      <c r="D716" t="s">
        <v>855</v>
      </c>
      <c r="E716" s="43" t="s">
        <v>855</v>
      </c>
      <c r="F716" s="43" t="str">
        <f t="shared" si="23"/>
        <v>20入社健診(化研)</v>
      </c>
      <c r="G716" s="43">
        <v>11400</v>
      </c>
    </row>
    <row r="717" spans="1:7">
      <c r="A717" s="43">
        <v>0</v>
      </c>
      <c r="B717" s="43">
        <v>0</v>
      </c>
      <c r="D717" t="s">
        <v>856</v>
      </c>
      <c r="E717" s="43" t="s">
        <v>856</v>
      </c>
      <c r="F717" s="43" t="str">
        <f t="shared" si="23"/>
        <v>東芝ITｻｰﾋﾞｽ特定業務健診</v>
      </c>
      <c r="G717" s="43">
        <v>11450</v>
      </c>
    </row>
    <row r="718" spans="1:7">
      <c r="A718" s="43">
        <v>0</v>
      </c>
      <c r="B718" s="43">
        <v>0</v>
      </c>
      <c r="D718" t="s">
        <v>857</v>
      </c>
      <c r="E718" s="43" t="s">
        <v>857</v>
      </c>
      <c r="F718" s="43" t="str">
        <f t="shared" si="23"/>
        <v>港区成人(30～39歳)30健診</v>
      </c>
      <c r="G718" s="43">
        <v>11500</v>
      </c>
    </row>
    <row r="719" spans="1:7">
      <c r="A719" s="43">
        <v>0</v>
      </c>
      <c r="B719" s="43">
        <v>0</v>
      </c>
      <c r="D719" t="s">
        <v>858</v>
      </c>
      <c r="E719" s="43" t="s">
        <v>858</v>
      </c>
      <c r="F719" s="43" t="str">
        <f t="shared" si="23"/>
        <v>港区成人(64歳以下)巡回</v>
      </c>
      <c r="G719" s="43">
        <v>11505</v>
      </c>
    </row>
    <row r="720" spans="1:7">
      <c r="A720" s="43">
        <v>0</v>
      </c>
      <c r="B720" s="43">
        <v>0</v>
      </c>
      <c r="D720" t="s">
        <v>859</v>
      </c>
      <c r="E720" s="43" t="s">
        <v>859</v>
      </c>
      <c r="F720" s="43" t="str">
        <f t="shared" si="23"/>
        <v>港区成人(65歳以上)巡回</v>
      </c>
      <c r="G720" s="43">
        <v>11510</v>
      </c>
    </row>
    <row r="721" spans="1:7">
      <c r="A721" s="43">
        <v>0</v>
      </c>
      <c r="B721" s="43">
        <v>0</v>
      </c>
      <c r="D721" t="s">
        <v>860</v>
      </c>
      <c r="E721" s="43" t="s">
        <v>860</v>
      </c>
      <c r="F721" s="43" t="str">
        <f t="shared" si="23"/>
        <v>港区成人(30～39歳)巡回</v>
      </c>
      <c r="G721" s="43">
        <v>11515</v>
      </c>
    </row>
    <row r="722" spans="1:7">
      <c r="A722" s="43">
        <v>0</v>
      </c>
      <c r="B722" s="43">
        <v>0</v>
      </c>
      <c r="D722" t="s">
        <v>861</v>
      </c>
      <c r="E722" s="43" t="s">
        <v>861</v>
      </c>
      <c r="F722" s="43" t="str">
        <f t="shared" si="23"/>
        <v>脳ドック</v>
      </c>
      <c r="G722" s="43">
        <v>20000</v>
      </c>
    </row>
    <row r="723" spans="1:7">
      <c r="A723" s="43">
        <v>0</v>
      </c>
      <c r="B723" s="43">
        <v>0</v>
      </c>
      <c r="D723" t="s">
        <v>862</v>
      </c>
      <c r="E723" s="43" t="s">
        <v>862</v>
      </c>
      <c r="F723" s="43" t="str">
        <f t="shared" si="23"/>
        <v>企業Ａ</v>
      </c>
      <c r="G723" s="43">
        <v>20002</v>
      </c>
    </row>
    <row r="724" spans="1:7">
      <c r="A724" s="43">
        <v>0</v>
      </c>
      <c r="B724" s="43">
        <v>0</v>
      </c>
      <c r="D724" t="s">
        <v>863</v>
      </c>
      <c r="E724" s="43" t="s">
        <v>863</v>
      </c>
      <c r="F724" s="43" t="str">
        <f t="shared" si="23"/>
        <v>18ゆう健診（企業Ｂ）婦人科窓口負担あり</v>
      </c>
      <c r="G724" s="43">
        <v>20003</v>
      </c>
    </row>
    <row r="725" spans="1:7">
      <c r="A725" s="43">
        <v>0</v>
      </c>
      <c r="B725" s="43">
        <v>0</v>
      </c>
      <c r="D725" t="s">
        <v>864</v>
      </c>
      <c r="E725" s="43" t="s">
        <v>864</v>
      </c>
      <c r="F725" s="43" t="str">
        <f t="shared" si="23"/>
        <v>18ゆう健診（企業Ｂ）婦人科窓口負担なし</v>
      </c>
      <c r="G725" s="43">
        <v>20004</v>
      </c>
    </row>
    <row r="726" spans="1:7">
      <c r="A726" s="43">
        <v>0</v>
      </c>
      <c r="B726" s="43">
        <v>0</v>
      </c>
      <c r="D726" t="s">
        <v>865</v>
      </c>
      <c r="E726" s="43" t="s">
        <v>865</v>
      </c>
      <c r="F726" s="43" t="str">
        <f t="shared" si="23"/>
        <v>足立区特定健診</v>
      </c>
      <c r="G726" s="43">
        <v>20005</v>
      </c>
    </row>
    <row r="727" spans="1:7">
      <c r="A727" s="43">
        <v>0</v>
      </c>
      <c r="B727" s="43">
        <v>0</v>
      </c>
      <c r="D727" t="s">
        <v>866</v>
      </c>
      <c r="E727" s="43" t="s">
        <v>866</v>
      </c>
      <c r="F727" s="43" t="str">
        <f t="shared" si="23"/>
        <v>足立区社保健診</v>
      </c>
      <c r="G727" s="43">
        <v>20006</v>
      </c>
    </row>
    <row r="728" spans="1:7">
      <c r="A728" s="43">
        <v>0</v>
      </c>
      <c r="B728" s="43">
        <v>0</v>
      </c>
      <c r="D728" t="s">
        <v>867</v>
      </c>
      <c r="E728" s="43" t="s">
        <v>867</v>
      </c>
      <c r="F728" s="43" t="str">
        <f t="shared" si="23"/>
        <v>薬業ドック(胃バリウム)本人</v>
      </c>
      <c r="G728" s="43">
        <v>20013</v>
      </c>
    </row>
    <row r="729" spans="1:7">
      <c r="A729" s="43">
        <v>0</v>
      </c>
      <c r="B729" s="43">
        <v>0</v>
      </c>
      <c r="D729" t="s">
        <v>868</v>
      </c>
      <c r="E729" s="43" t="s">
        <v>868</v>
      </c>
      <c r="F729" s="43" t="str">
        <f t="shared" si="23"/>
        <v>薬業ドック(胃カメラ)本人</v>
      </c>
      <c r="G729" s="43">
        <v>20014</v>
      </c>
    </row>
    <row r="730" spans="1:7">
      <c r="A730" s="43">
        <v>0</v>
      </c>
      <c r="B730" s="43">
        <v>0</v>
      </c>
      <c r="D730" t="s">
        <v>869</v>
      </c>
      <c r="E730" s="43" t="s">
        <v>869</v>
      </c>
      <c r="F730" s="43" t="str">
        <f t="shared" si="23"/>
        <v>薬業家族(胃バリウム)</v>
      </c>
      <c r="G730" s="43">
        <v>20015</v>
      </c>
    </row>
    <row r="731" spans="1:7">
      <c r="A731" s="43">
        <v>0</v>
      </c>
      <c r="B731" s="43">
        <v>0</v>
      </c>
      <c r="D731" t="s">
        <v>870</v>
      </c>
      <c r="E731" s="43" t="s">
        <v>870</v>
      </c>
      <c r="F731" s="43" t="str">
        <f t="shared" si="23"/>
        <v>薬業家族(胃カメラ)</v>
      </c>
      <c r="G731" s="43">
        <v>20016</v>
      </c>
    </row>
    <row r="732" spans="1:7">
      <c r="A732" s="43">
        <v>0</v>
      </c>
      <c r="B732" s="43">
        <v>0</v>
      </c>
      <c r="D732" t="s">
        <v>871</v>
      </c>
      <c r="E732" s="43" t="s">
        <v>871</v>
      </c>
      <c r="F732" s="43" t="str">
        <f t="shared" si="23"/>
        <v>薬業生活習慣病婦人科(バリウム)マンモ</v>
      </c>
      <c r="G732" s="43">
        <v>20017</v>
      </c>
    </row>
    <row r="733" spans="1:7">
      <c r="A733" s="43">
        <v>0</v>
      </c>
      <c r="B733" s="43">
        <v>0</v>
      </c>
      <c r="D733" t="s">
        <v>872</v>
      </c>
      <c r="E733" s="43" t="s">
        <v>872</v>
      </c>
      <c r="F733" s="43" t="str">
        <f t="shared" si="23"/>
        <v>薬業生活習慣病(胃カメラ)</v>
      </c>
      <c r="G733" s="43">
        <v>20018</v>
      </c>
    </row>
    <row r="734" spans="1:7">
      <c r="A734" s="43">
        <v>0</v>
      </c>
      <c r="B734" s="43">
        <v>0</v>
      </c>
      <c r="D734" t="s">
        <v>873</v>
      </c>
      <c r="E734" s="43" t="s">
        <v>873</v>
      </c>
      <c r="F734" s="43" t="str">
        <f t="shared" si="23"/>
        <v>薬業特定健診</v>
      </c>
      <c r="G734" s="43">
        <v>20020</v>
      </c>
    </row>
    <row r="735" spans="1:7">
      <c r="A735" s="43">
        <v>0</v>
      </c>
      <c r="B735" s="43">
        <v>0</v>
      </c>
      <c r="D735" t="s">
        <v>874</v>
      </c>
      <c r="E735" s="43" t="s">
        <v>874</v>
      </c>
      <c r="F735" s="43" t="str">
        <f t="shared" si="23"/>
        <v>薬業ドック(胃バリウム)家族</v>
      </c>
      <c r="G735" s="43">
        <v>20021</v>
      </c>
    </row>
    <row r="736" spans="1:7">
      <c r="A736" s="43">
        <v>0</v>
      </c>
      <c r="B736" s="43">
        <v>0</v>
      </c>
      <c r="D736" t="s">
        <v>875</v>
      </c>
      <c r="E736" s="43" t="s">
        <v>875</v>
      </c>
      <c r="F736" s="43" t="str">
        <f t="shared" si="23"/>
        <v>薬業ドック(胃カメラ)家族</v>
      </c>
      <c r="G736" s="43">
        <v>20022</v>
      </c>
    </row>
    <row r="737" spans="1:7">
      <c r="A737" s="43">
        <v>0</v>
      </c>
      <c r="B737" s="43">
        <v>0</v>
      </c>
      <c r="D737" t="s">
        <v>876</v>
      </c>
      <c r="E737" s="43" t="s">
        <v>876</v>
      </c>
      <c r="F737" s="43" t="str">
        <f t="shared" si="23"/>
        <v>雇い入れ健診</v>
      </c>
      <c r="G737" s="43">
        <v>20023</v>
      </c>
    </row>
    <row r="738" spans="1:7">
      <c r="A738" s="43">
        <v>0</v>
      </c>
      <c r="B738" s="43">
        <v>0</v>
      </c>
      <c r="D738" t="s">
        <v>877</v>
      </c>
      <c r="E738" s="43" t="s">
        <v>877</v>
      </c>
      <c r="F738" s="43" t="str">
        <f t="shared" si="23"/>
        <v>土建節目バリウム(柳原・自費)</v>
      </c>
      <c r="G738" s="43">
        <v>20024</v>
      </c>
    </row>
    <row r="739" spans="1:7">
      <c r="A739" s="43">
        <v>0</v>
      </c>
      <c r="B739" s="43">
        <v>0</v>
      </c>
      <c r="D739" t="s">
        <v>878</v>
      </c>
      <c r="E739" s="43" t="s">
        <v>878</v>
      </c>
      <c r="F739" s="43" t="str">
        <f t="shared" si="23"/>
        <v>土建節目胃カメラ(柳原・自費)</v>
      </c>
      <c r="G739" s="43">
        <v>20025</v>
      </c>
    </row>
    <row r="740" spans="1:7">
      <c r="A740" s="43">
        <v>0</v>
      </c>
      <c r="B740" s="43">
        <v>0</v>
      </c>
      <c r="D740" t="s">
        <v>879</v>
      </c>
      <c r="E740" s="43" t="s">
        <v>879</v>
      </c>
      <c r="F740" s="43" t="str">
        <f t="shared" si="23"/>
        <v>土建節目バリウム(柳原)</v>
      </c>
      <c r="G740" s="43">
        <v>20026</v>
      </c>
    </row>
    <row r="741" spans="1:7">
      <c r="A741" s="43">
        <v>0</v>
      </c>
      <c r="B741" s="43">
        <v>0</v>
      </c>
      <c r="D741" t="s">
        <v>880</v>
      </c>
      <c r="E741" s="43" t="s">
        <v>880</v>
      </c>
      <c r="F741" s="43" t="str">
        <f t="shared" si="23"/>
        <v>土建節目胃カメラ(柳原)</v>
      </c>
      <c r="G741" s="43">
        <v>20027</v>
      </c>
    </row>
    <row r="742" spans="1:7">
      <c r="A742" s="43">
        <v>0</v>
      </c>
      <c r="B742" s="43">
        <v>0</v>
      </c>
      <c r="D742" t="s">
        <v>881</v>
      </c>
      <c r="E742" s="43" t="s">
        <v>881</v>
      </c>
      <c r="F742" s="43" t="str">
        <f t="shared" si="23"/>
        <v>大塚商会人間ドック（胃カメラ）</v>
      </c>
      <c r="G742" s="43">
        <v>20028</v>
      </c>
    </row>
    <row r="743" spans="1:7">
      <c r="A743" s="43">
        <v>0</v>
      </c>
      <c r="B743" s="43">
        <v>0</v>
      </c>
      <c r="D743" t="s">
        <v>882</v>
      </c>
      <c r="E743" s="43" t="s">
        <v>882</v>
      </c>
      <c r="F743" s="43" t="str">
        <f t="shared" si="23"/>
        <v>麻疹(HI)\1250</v>
      </c>
      <c r="G743" s="43">
        <v>20029</v>
      </c>
    </row>
    <row r="744" spans="1:7">
      <c r="A744" s="43">
        <v>0</v>
      </c>
      <c r="B744" s="43">
        <v>0</v>
      </c>
      <c r="D744" t="s">
        <v>883</v>
      </c>
      <c r="E744" s="43" t="s">
        <v>883</v>
      </c>
      <c r="F744" s="43" t="str">
        <f t="shared" si="23"/>
        <v>特定健診（集合A)</v>
      </c>
      <c r="G744" s="43">
        <v>20030</v>
      </c>
    </row>
    <row r="745" spans="1:7">
      <c r="A745" s="43">
        <v>0</v>
      </c>
      <c r="B745" s="43">
        <v>0</v>
      </c>
      <c r="D745" t="s">
        <v>884</v>
      </c>
      <c r="E745" s="43" t="s">
        <v>884</v>
      </c>
      <c r="F745" s="43" t="str">
        <f t="shared" si="23"/>
        <v>ツルハ定期B</v>
      </c>
      <c r="G745" s="43">
        <v>20032</v>
      </c>
    </row>
    <row r="746" spans="1:7">
      <c r="A746" s="43">
        <v>0</v>
      </c>
      <c r="B746" s="43">
        <v>0</v>
      </c>
      <c r="D746" t="s">
        <v>885</v>
      </c>
      <c r="E746" s="43" t="s">
        <v>885</v>
      </c>
      <c r="F746" s="43" t="str">
        <f t="shared" si="23"/>
        <v>ツルハ生活習慣病健診</v>
      </c>
      <c r="G746" s="43">
        <v>20033</v>
      </c>
    </row>
    <row r="747" spans="1:7">
      <c r="A747" s="43">
        <v>0</v>
      </c>
      <c r="B747" s="43">
        <v>0</v>
      </c>
      <c r="D747" t="s">
        <v>886</v>
      </c>
      <c r="E747" s="43" t="s">
        <v>886</v>
      </c>
      <c r="F747" s="43" t="str">
        <f t="shared" si="23"/>
        <v>ツルハ特定健診</v>
      </c>
      <c r="G747" s="43">
        <v>20034</v>
      </c>
    </row>
    <row r="748" spans="1:7">
      <c r="A748" s="43">
        <v>0</v>
      </c>
      <c r="B748" s="43">
        <v>0</v>
      </c>
      <c r="D748" t="s">
        <v>887</v>
      </c>
      <c r="E748" s="43" t="s">
        <v>887</v>
      </c>
      <c r="F748" s="43" t="str">
        <f t="shared" si="23"/>
        <v>協会家族（集合Ａ利用）バリウム</v>
      </c>
      <c r="G748" s="43">
        <v>20035</v>
      </c>
    </row>
    <row r="749" spans="1:7">
      <c r="A749" s="43">
        <v>0</v>
      </c>
      <c r="B749" s="43">
        <v>0</v>
      </c>
      <c r="D749" t="s">
        <v>888</v>
      </c>
      <c r="E749" s="43" t="s">
        <v>888</v>
      </c>
      <c r="F749" s="43" t="str">
        <f t="shared" si="23"/>
        <v>薬業生活習慣病婦人科(胃カメラ)マンモ</v>
      </c>
      <c r="G749" s="43">
        <v>20037</v>
      </c>
    </row>
    <row r="750" spans="1:7">
      <c r="A750" s="43">
        <v>0</v>
      </c>
      <c r="B750" s="43">
        <v>0</v>
      </c>
      <c r="D750" t="s">
        <v>889</v>
      </c>
      <c r="E750" s="43" t="s">
        <v>889</v>
      </c>
      <c r="F750" s="43" t="str">
        <f t="shared" si="23"/>
        <v>足立区がん検診</v>
      </c>
      <c r="G750" s="43">
        <v>20038</v>
      </c>
    </row>
    <row r="751" spans="1:7">
      <c r="A751" s="43">
        <v>0</v>
      </c>
      <c r="B751" s="43">
        <v>0</v>
      </c>
      <c r="D751" t="s">
        <v>890</v>
      </c>
      <c r="E751" s="43" t="s">
        <v>890</v>
      </c>
      <c r="F751" s="43" t="str">
        <f t="shared" si="23"/>
        <v>薬業生活習慣病(バリウム)</v>
      </c>
      <c r="G751" s="43">
        <v>20039</v>
      </c>
    </row>
    <row r="752" spans="1:7">
      <c r="A752" s="43">
        <v>0</v>
      </c>
      <c r="B752" s="43">
        <v>0</v>
      </c>
      <c r="D752" t="s">
        <v>891</v>
      </c>
      <c r="E752" s="43" t="s">
        <v>891</v>
      </c>
      <c r="F752" s="43" t="str">
        <f t="shared" si="23"/>
        <v>土建節目バリウム(柳原)　初回</v>
      </c>
      <c r="G752" s="43">
        <v>20040</v>
      </c>
    </row>
    <row r="753" spans="1:7">
      <c r="A753" s="43">
        <v>0</v>
      </c>
      <c r="B753" s="43">
        <v>0</v>
      </c>
      <c r="D753" t="s">
        <v>892</v>
      </c>
      <c r="E753" s="43" t="s">
        <v>892</v>
      </c>
      <c r="F753" s="43" t="str">
        <f t="shared" si="23"/>
        <v>土建節目胃カメラ(柳原)　初回</v>
      </c>
      <c r="G753" s="43">
        <v>20041</v>
      </c>
    </row>
    <row r="754" spans="1:7">
      <c r="A754" s="43">
        <v>0</v>
      </c>
      <c r="B754" s="43">
        <v>0</v>
      </c>
      <c r="D754" t="s">
        <v>893</v>
      </c>
      <c r="E754" s="43" t="s">
        <v>893</v>
      </c>
      <c r="F754" s="43" t="str">
        <f t="shared" si="23"/>
        <v>協会家族（集合Ａ利用）胃カメラ</v>
      </c>
      <c r="G754" s="43">
        <v>20042</v>
      </c>
    </row>
    <row r="755" spans="1:7">
      <c r="A755" s="43">
        <v>0</v>
      </c>
      <c r="B755" s="43">
        <v>0</v>
      </c>
      <c r="D755" t="s">
        <v>894</v>
      </c>
      <c r="E755" s="43" t="s">
        <v>894</v>
      </c>
      <c r="F755" s="43" t="str">
        <f t="shared" si="23"/>
        <v>CD-ROM</v>
      </c>
      <c r="G755" s="43">
        <v>20043</v>
      </c>
    </row>
    <row r="756" spans="1:7">
      <c r="A756" s="43">
        <v>0</v>
      </c>
      <c r="B756" s="43">
        <v>0</v>
      </c>
      <c r="D756" t="s">
        <v>895</v>
      </c>
      <c r="E756" s="43" t="s">
        <v>895</v>
      </c>
      <c r="F756" s="43" t="str">
        <f t="shared" si="23"/>
        <v>大塚商会人間ドック女性（胃カメラ）マンモ</v>
      </c>
      <c r="G756" s="43">
        <v>20044</v>
      </c>
    </row>
    <row r="757" spans="1:7">
      <c r="A757" s="43">
        <v>0</v>
      </c>
      <c r="B757" s="43">
        <v>0</v>
      </c>
      <c r="D757" t="s">
        <v>896</v>
      </c>
      <c r="E757" s="43" t="s">
        <v>896</v>
      </c>
      <c r="F757" s="43" t="str">
        <f t="shared" si="23"/>
        <v>大塚商会人間ドック女性（バリウム）</v>
      </c>
      <c r="G757" s="43">
        <v>20045</v>
      </c>
    </row>
    <row r="758" spans="1:7">
      <c r="A758" s="43">
        <v>0</v>
      </c>
      <c r="B758" s="43">
        <v>0</v>
      </c>
      <c r="D758" t="s">
        <v>897</v>
      </c>
      <c r="E758" s="43" t="s">
        <v>897</v>
      </c>
      <c r="F758" s="43" t="str">
        <f t="shared" si="23"/>
        <v>足立区特定健診結果説明</v>
      </c>
      <c r="G758" s="43">
        <v>20047</v>
      </c>
    </row>
    <row r="759" spans="1:7">
      <c r="A759" s="43">
        <v>0</v>
      </c>
      <c r="B759" s="43">
        <v>0</v>
      </c>
      <c r="D759" t="s">
        <v>898</v>
      </c>
      <c r="E759" s="43" t="s">
        <v>898</v>
      </c>
      <c r="F759" s="43" t="str">
        <f t="shared" si="23"/>
        <v>診断書</v>
      </c>
      <c r="G759" s="43">
        <v>20048</v>
      </c>
    </row>
    <row r="760" spans="1:7">
      <c r="A760" s="43">
        <v>0</v>
      </c>
      <c r="B760" s="43">
        <v>0</v>
      </c>
      <c r="D760" t="s">
        <v>899</v>
      </c>
      <c r="E760" s="43" t="s">
        <v>899</v>
      </c>
      <c r="F760" s="43" t="str">
        <f t="shared" si="23"/>
        <v>メンズフルドック（柳原）</v>
      </c>
      <c r="G760" s="43">
        <v>20049</v>
      </c>
    </row>
    <row r="761" spans="1:7">
      <c r="A761" s="43">
        <v>0</v>
      </c>
      <c r="B761" s="43">
        <v>0</v>
      </c>
      <c r="D761" t="s">
        <v>900</v>
      </c>
      <c r="E761" s="43" t="s">
        <v>900</v>
      </c>
      <c r="F761" s="43" t="str">
        <f t="shared" si="23"/>
        <v>マーソメンズフルドック(胃カメラ)柳原</v>
      </c>
      <c r="G761" s="43">
        <v>20050</v>
      </c>
    </row>
    <row r="762" spans="1:7">
      <c r="A762" s="43">
        <v>0</v>
      </c>
      <c r="B762" s="43">
        <v>0</v>
      </c>
      <c r="D762" t="s">
        <v>901</v>
      </c>
      <c r="E762" s="43" t="s">
        <v>901</v>
      </c>
      <c r="F762" s="43" t="str">
        <f t="shared" si="23"/>
        <v>後期高齢者医療健診</v>
      </c>
      <c r="G762" s="43">
        <v>20051</v>
      </c>
    </row>
    <row r="763" spans="1:7">
      <c r="A763" s="43">
        <v>0</v>
      </c>
      <c r="B763" s="43">
        <v>0</v>
      </c>
      <c r="D763" t="s">
        <v>902</v>
      </c>
      <c r="E763" s="43" t="s">
        <v>902</v>
      </c>
      <c r="F763" s="43" t="str">
        <f t="shared" si="23"/>
        <v>人間ドック(胃カメラ)柳原　※土建受診券割</v>
      </c>
      <c r="G763" s="43">
        <v>20052</v>
      </c>
    </row>
    <row r="764" spans="1:7">
      <c r="A764" s="43">
        <v>0</v>
      </c>
      <c r="B764" s="43">
        <v>0</v>
      </c>
      <c r="D764" t="s">
        <v>903</v>
      </c>
      <c r="E764" s="43" t="s">
        <v>903</v>
      </c>
      <c r="F764" s="43" t="str">
        <f t="shared" si="23"/>
        <v>人間ドック(バリウム)柳原　※土建受診券割</v>
      </c>
      <c r="G764" s="43">
        <v>20053</v>
      </c>
    </row>
    <row r="765" spans="1:7">
      <c r="A765" s="43">
        <v>0</v>
      </c>
      <c r="B765" s="43">
        <v>0</v>
      </c>
      <c r="D765" t="s">
        <v>904</v>
      </c>
      <c r="E765" s="43" t="s">
        <v>904</v>
      </c>
      <c r="F765" s="43" t="str">
        <f t="shared" si="23"/>
        <v>20有機溶剤健診(柳原)</v>
      </c>
      <c r="G765" s="43">
        <v>20055</v>
      </c>
    </row>
    <row r="766" spans="1:7">
      <c r="A766" s="43">
        <v>0</v>
      </c>
      <c r="B766" s="43">
        <v>0</v>
      </c>
      <c r="D766" t="s">
        <v>905</v>
      </c>
      <c r="E766" s="43" t="s">
        <v>905</v>
      </c>
      <c r="F766" s="43" t="str">
        <f t="shared" si="23"/>
        <v>生活習慣病自費(胃直接)柳原</v>
      </c>
      <c r="G766" s="43">
        <v>20056</v>
      </c>
    </row>
    <row r="767" spans="1:7">
      <c r="A767" s="43">
        <v>0</v>
      </c>
      <c r="B767" s="43">
        <v>0</v>
      </c>
      <c r="D767" t="s">
        <v>906</v>
      </c>
      <c r="E767" s="43" t="s">
        <v>906</v>
      </c>
      <c r="F767" s="43" t="str">
        <f t="shared" si="23"/>
        <v>土建節目バリウム自費(柳原)※土建受診券補</v>
      </c>
      <c r="G767" s="43">
        <v>20057</v>
      </c>
    </row>
    <row r="768" spans="1:7">
      <c r="A768" s="43">
        <v>0</v>
      </c>
      <c r="B768" s="43">
        <v>0</v>
      </c>
      <c r="D768" t="s">
        <v>907</v>
      </c>
      <c r="E768" s="43" t="s">
        <v>907</v>
      </c>
      <c r="F768" s="43" t="str">
        <f t="shared" si="23"/>
        <v>土建節目胃カメラ自費(柳原)※土建受診券利</v>
      </c>
      <c r="G768" s="43">
        <v>20058</v>
      </c>
    </row>
    <row r="769" spans="1:7">
      <c r="A769" s="43">
        <v>0</v>
      </c>
      <c r="B769" s="43">
        <v>0</v>
      </c>
      <c r="D769" t="s">
        <v>908</v>
      </c>
      <c r="E769" s="43" t="s">
        <v>908</v>
      </c>
      <c r="F769" s="43" t="str">
        <f t="shared" si="23"/>
        <v>協会家族（集合Ａ利用）胃ｶﾒﾗ</v>
      </c>
      <c r="G769" s="43">
        <v>20059</v>
      </c>
    </row>
    <row r="770" spans="1:7">
      <c r="A770" s="43">
        <v>0</v>
      </c>
      <c r="B770" s="43">
        <v>0</v>
      </c>
      <c r="D770" t="s">
        <v>909</v>
      </c>
      <c r="E770" s="43" t="s">
        <v>909</v>
      </c>
      <c r="F770" s="43" t="str">
        <f t="shared" si="23"/>
        <v>紹介状（診療情報提供書）</v>
      </c>
      <c r="G770" s="43">
        <v>20060</v>
      </c>
    </row>
    <row r="771" spans="1:7">
      <c r="A771" s="43">
        <v>0</v>
      </c>
      <c r="B771" s="43">
        <v>0</v>
      </c>
      <c r="D771" t="s">
        <v>910</v>
      </c>
      <c r="E771" s="43" t="s">
        <v>910</v>
      </c>
      <c r="F771" s="43" t="str">
        <f t="shared" si="23"/>
        <v>マーソレディースチェック</v>
      </c>
      <c r="G771" s="43">
        <v>20061</v>
      </c>
    </row>
    <row r="772" spans="1:7">
      <c r="A772" s="43">
        <v>0</v>
      </c>
      <c r="B772" s="43">
        <v>0</v>
      </c>
      <c r="D772" t="s">
        <v>911</v>
      </c>
      <c r="E772" s="43" t="s">
        <v>911</v>
      </c>
      <c r="F772" s="43" t="str">
        <f t="shared" si="23"/>
        <v>足立区マンモ（クーポン）</v>
      </c>
      <c r="G772" s="43">
        <v>20062</v>
      </c>
    </row>
    <row r="773" spans="1:7">
      <c r="A773" s="43">
        <v>0</v>
      </c>
      <c r="B773" s="43">
        <v>0</v>
      </c>
      <c r="D773" t="s">
        <v>912</v>
      </c>
      <c r="E773" s="43" t="s">
        <v>912</v>
      </c>
      <c r="F773" s="43" t="str">
        <f t="shared" ref="F773:F836" si="24">C773&amp;D773</f>
        <v>ＪＡＦドック(胃カメラ)柳原</v>
      </c>
      <c r="G773" s="43">
        <v>20063</v>
      </c>
    </row>
    <row r="774" spans="1:7">
      <c r="A774" s="43">
        <v>0</v>
      </c>
      <c r="B774" s="43">
        <v>0</v>
      </c>
      <c r="D774" t="s">
        <v>913</v>
      </c>
      <c r="E774" s="43" t="s">
        <v>913</v>
      </c>
      <c r="F774" s="43" t="str">
        <f t="shared" si="24"/>
        <v>ＪＡＦドック（柳原）バリウム</v>
      </c>
      <c r="G774" s="43">
        <v>20064</v>
      </c>
    </row>
    <row r="775" spans="1:7">
      <c r="A775" s="43">
        <v>0</v>
      </c>
      <c r="B775" s="43">
        <v>0</v>
      </c>
      <c r="D775" t="s">
        <v>914</v>
      </c>
      <c r="E775" s="43" t="s">
        <v>914</v>
      </c>
      <c r="F775" s="43" t="str">
        <f t="shared" si="24"/>
        <v>子宮細胞診（医業健保）</v>
      </c>
      <c r="G775" s="43">
        <v>20065</v>
      </c>
    </row>
    <row r="776" spans="1:7">
      <c r="A776" s="43">
        <v>0</v>
      </c>
      <c r="B776" s="43">
        <v>0</v>
      </c>
      <c r="D776" t="s">
        <v>915</v>
      </c>
      <c r="E776" s="43" t="s">
        <v>915</v>
      </c>
      <c r="F776" s="43" t="str">
        <f t="shared" si="24"/>
        <v>乳がん健診マンモ（医業健保）</v>
      </c>
      <c r="G776" s="43">
        <v>20066</v>
      </c>
    </row>
    <row r="777" spans="1:7">
      <c r="A777" s="43">
        <v>0</v>
      </c>
      <c r="B777" s="43">
        <v>0</v>
      </c>
      <c r="D777" t="s">
        <v>916</v>
      </c>
      <c r="E777" s="43" t="s">
        <v>916</v>
      </c>
      <c r="F777" s="43" t="str">
        <f t="shared" si="24"/>
        <v>乳がん検診ｴｺｰ（医業健保）</v>
      </c>
      <c r="G777" s="43">
        <v>20067</v>
      </c>
    </row>
    <row r="778" spans="1:7">
      <c r="A778" s="43">
        <v>0</v>
      </c>
      <c r="B778" s="43">
        <v>0</v>
      </c>
      <c r="D778" t="s">
        <v>917</v>
      </c>
      <c r="E778" s="43" t="s">
        <v>917</v>
      </c>
      <c r="F778" s="43" t="str">
        <f t="shared" si="24"/>
        <v>薬業家族婦人科加算(バリウム)マンモ</v>
      </c>
      <c r="G778" s="43">
        <v>20068</v>
      </c>
    </row>
    <row r="779" spans="1:7">
      <c r="A779" s="43">
        <v>0</v>
      </c>
      <c r="B779" s="43">
        <v>0</v>
      </c>
      <c r="D779" t="s">
        <v>918</v>
      </c>
      <c r="E779" s="43" t="s">
        <v>918</v>
      </c>
      <c r="F779" s="43" t="str">
        <f t="shared" si="24"/>
        <v>薬業家族婦人科加算(胃カメラ)マンモ</v>
      </c>
      <c r="G779" s="43">
        <v>20069</v>
      </c>
    </row>
    <row r="780" spans="1:7">
      <c r="A780" s="43">
        <v>0</v>
      </c>
      <c r="B780" s="43">
        <v>0</v>
      </c>
      <c r="D780" t="s">
        <v>919</v>
      </c>
      <c r="E780" s="43" t="s">
        <v>919</v>
      </c>
      <c r="F780" s="43" t="str">
        <f t="shared" si="24"/>
        <v>ここカラダレディースチェック</v>
      </c>
      <c r="G780" s="43">
        <v>20070</v>
      </c>
    </row>
    <row r="781" spans="1:7">
      <c r="A781" s="43">
        <v>0</v>
      </c>
      <c r="B781" s="43">
        <v>0</v>
      </c>
      <c r="D781" t="s">
        <v>920</v>
      </c>
      <c r="E781" s="43" t="s">
        <v>920</v>
      </c>
      <c r="F781" s="43" t="str">
        <f t="shared" si="24"/>
        <v>足立区がん検診（免除）</v>
      </c>
      <c r="G781" s="43">
        <v>20071</v>
      </c>
    </row>
    <row r="782" spans="1:7">
      <c r="A782" s="43">
        <v>0</v>
      </c>
      <c r="B782" s="43">
        <v>0</v>
      </c>
      <c r="D782" t="s">
        <v>921</v>
      </c>
      <c r="E782" s="43" t="s">
        <v>921</v>
      </c>
      <c r="F782" s="43" t="str">
        <f t="shared" si="24"/>
        <v>足立区がん健診結果説明</v>
      </c>
      <c r="G782" s="43">
        <v>20072</v>
      </c>
    </row>
    <row r="783" spans="1:7">
      <c r="A783" s="43">
        <v>0</v>
      </c>
      <c r="B783" s="43">
        <v>0</v>
      </c>
      <c r="D783" t="s">
        <v>922</v>
      </c>
      <c r="E783" s="43" t="s">
        <v>922</v>
      </c>
      <c r="F783" s="43" t="str">
        <f t="shared" si="24"/>
        <v>生活習慣病自費(胃カメラ)柳原</v>
      </c>
      <c r="G783" s="43">
        <v>20073</v>
      </c>
    </row>
    <row r="784" spans="1:7">
      <c r="A784" s="43">
        <v>0</v>
      </c>
      <c r="B784" s="43">
        <v>0</v>
      </c>
      <c r="D784" t="s">
        <v>923</v>
      </c>
      <c r="E784" s="43" t="s">
        <v>923</v>
      </c>
      <c r="F784" s="43" t="str">
        <f t="shared" si="24"/>
        <v>薬業生活習慣病婦人科(バリウム)乳エコー</v>
      </c>
      <c r="G784" s="43">
        <v>20074</v>
      </c>
    </row>
    <row r="785" spans="1:7">
      <c r="A785" s="43">
        <v>0</v>
      </c>
      <c r="B785" s="43">
        <v>0</v>
      </c>
      <c r="D785" t="s">
        <v>924</v>
      </c>
      <c r="E785" s="43" t="s">
        <v>924</v>
      </c>
      <c r="F785" s="43" t="str">
        <f t="shared" si="24"/>
        <v>薬業生活習慣病婦人科(胃カメラ)乳エコー</v>
      </c>
      <c r="G785" s="43">
        <v>20075</v>
      </c>
    </row>
    <row r="786" spans="1:7">
      <c r="A786" s="43">
        <v>0</v>
      </c>
      <c r="B786" s="43">
        <v>0</v>
      </c>
      <c r="D786" t="s">
        <v>925</v>
      </c>
      <c r="E786" s="43" t="s">
        <v>925</v>
      </c>
      <c r="F786" s="43" t="str">
        <f t="shared" si="24"/>
        <v>私学共済人間ドック（柳原）初回</v>
      </c>
      <c r="G786" s="43">
        <v>20076</v>
      </c>
    </row>
    <row r="787" spans="1:7">
      <c r="A787" s="43">
        <v>0</v>
      </c>
      <c r="B787" s="43">
        <v>0</v>
      </c>
      <c r="D787" t="s">
        <v>926</v>
      </c>
      <c r="E787" s="43" t="s">
        <v>926</v>
      </c>
      <c r="F787" s="43" t="str">
        <f t="shared" si="24"/>
        <v>文書代</v>
      </c>
      <c r="G787" s="43">
        <v>20077</v>
      </c>
    </row>
    <row r="788" spans="1:7">
      <c r="A788" s="43">
        <v>0</v>
      </c>
      <c r="B788" s="43">
        <v>0</v>
      </c>
      <c r="D788" t="s">
        <v>927</v>
      </c>
      <c r="E788" s="43" t="s">
        <v>927</v>
      </c>
      <c r="F788" s="43" t="str">
        <f t="shared" si="24"/>
        <v>友の会ドック(胃カメラ)柳原</v>
      </c>
      <c r="G788" s="43">
        <v>20078</v>
      </c>
    </row>
    <row r="789" spans="1:7">
      <c r="A789" s="43">
        <v>0</v>
      </c>
      <c r="B789" s="43">
        <v>0</v>
      </c>
      <c r="D789" t="s">
        <v>928</v>
      </c>
      <c r="E789" s="43" t="s">
        <v>928</v>
      </c>
      <c r="F789" s="43" t="str">
        <f t="shared" si="24"/>
        <v>フジテック人間ドック(胃カメラ)本人</v>
      </c>
      <c r="G789" s="43">
        <v>20082</v>
      </c>
    </row>
    <row r="790" spans="1:7">
      <c r="A790" s="43">
        <v>0</v>
      </c>
      <c r="B790" s="43">
        <v>0</v>
      </c>
      <c r="D790" t="s">
        <v>929</v>
      </c>
      <c r="E790" s="43" t="s">
        <v>929</v>
      </c>
      <c r="F790" s="43" t="str">
        <f t="shared" si="24"/>
        <v>フジテック人間ドック(胃カメラ)配偶者</v>
      </c>
      <c r="G790" s="43">
        <v>20083</v>
      </c>
    </row>
    <row r="791" spans="1:7">
      <c r="A791" s="43">
        <v>0</v>
      </c>
      <c r="B791" s="43">
        <v>0</v>
      </c>
      <c r="D791" t="s">
        <v>930</v>
      </c>
      <c r="E791" s="43" t="s">
        <v>930</v>
      </c>
      <c r="F791" s="43" t="str">
        <f t="shared" si="24"/>
        <v>フジテック人間ドック(バリウム)本人</v>
      </c>
      <c r="G791" s="43">
        <v>20084</v>
      </c>
    </row>
    <row r="792" spans="1:7">
      <c r="A792" s="43">
        <v>0</v>
      </c>
      <c r="B792" s="43">
        <v>0</v>
      </c>
      <c r="D792" t="s">
        <v>931</v>
      </c>
      <c r="E792" s="43" t="s">
        <v>931</v>
      </c>
      <c r="F792" s="43" t="str">
        <f t="shared" si="24"/>
        <v>私学共済人間ドック（柳原）初回　胃カメラ</v>
      </c>
      <c r="G792" s="43">
        <v>20085</v>
      </c>
    </row>
    <row r="793" spans="1:7">
      <c r="A793" s="43">
        <v>0</v>
      </c>
      <c r="B793" s="43">
        <v>0</v>
      </c>
      <c r="D793" t="s">
        <v>932</v>
      </c>
      <c r="E793" s="43" t="s">
        <v>932</v>
      </c>
      <c r="F793" s="43" t="str">
        <f t="shared" si="24"/>
        <v>薬業家族婦人科加算(バリウム)乳エコー</v>
      </c>
      <c r="G793" s="43">
        <v>20086</v>
      </c>
    </row>
    <row r="794" spans="1:7">
      <c r="A794" s="43">
        <v>0</v>
      </c>
      <c r="B794" s="43">
        <v>0</v>
      </c>
      <c r="D794" t="s">
        <v>933</v>
      </c>
      <c r="E794" s="43" t="s">
        <v>933</v>
      </c>
      <c r="F794" s="43" t="str">
        <f t="shared" si="24"/>
        <v>薬業家族婦人科加算(胃カメラ)乳エコー</v>
      </c>
      <c r="G794" s="43">
        <v>20087</v>
      </c>
    </row>
    <row r="795" spans="1:7">
      <c r="A795" s="43">
        <v>0</v>
      </c>
      <c r="B795" s="43">
        <v>0</v>
      </c>
      <c r="D795" t="s">
        <v>934</v>
      </c>
      <c r="E795" s="43" t="s">
        <v>934</v>
      </c>
      <c r="F795" s="43" t="str">
        <f t="shared" si="24"/>
        <v>ＪＡＦ乳房触診+乳腺ｴｺｰ</v>
      </c>
      <c r="G795" s="43">
        <v>20088</v>
      </c>
    </row>
    <row r="796" spans="1:7">
      <c r="A796" s="43">
        <v>0</v>
      </c>
      <c r="B796" s="43">
        <v>0</v>
      </c>
      <c r="D796" t="s">
        <v>935</v>
      </c>
      <c r="E796" s="43" t="s">
        <v>935</v>
      </c>
      <c r="F796" s="43" t="str">
        <f t="shared" si="24"/>
        <v>ＪＡＦ乳房触診+ﾏﾝﾓ2方向</v>
      </c>
      <c r="G796" s="43">
        <v>20089</v>
      </c>
    </row>
    <row r="797" spans="1:7">
      <c r="A797" s="43">
        <v>0</v>
      </c>
      <c r="B797" s="43">
        <v>0</v>
      </c>
      <c r="D797" t="s">
        <v>936</v>
      </c>
      <c r="E797" s="43" t="s">
        <v>936</v>
      </c>
      <c r="F797" s="43" t="str">
        <f t="shared" si="24"/>
        <v>被爆者胃カメラ</v>
      </c>
      <c r="G797" s="43">
        <v>20090</v>
      </c>
    </row>
    <row r="798" spans="1:7">
      <c r="A798" s="43">
        <v>0</v>
      </c>
      <c r="B798" s="43">
        <v>0</v>
      </c>
      <c r="D798" t="s">
        <v>937</v>
      </c>
      <c r="E798" s="43" t="s">
        <v>937</v>
      </c>
      <c r="F798" s="43" t="str">
        <f t="shared" si="24"/>
        <v>フィルムコピー1枚</v>
      </c>
      <c r="G798" s="43">
        <v>20091</v>
      </c>
    </row>
    <row r="799" spans="1:7">
      <c r="A799" s="43">
        <v>0</v>
      </c>
      <c r="B799" s="43">
        <v>0</v>
      </c>
      <c r="D799" t="s">
        <v>938</v>
      </c>
      <c r="E799" s="43" t="s">
        <v>938</v>
      </c>
      <c r="F799" s="43" t="str">
        <f t="shared" si="24"/>
        <v>フィルムコピー2枚</v>
      </c>
      <c r="G799" s="43">
        <v>20092</v>
      </c>
    </row>
    <row r="800" spans="1:7">
      <c r="A800" s="43">
        <v>0</v>
      </c>
      <c r="B800" s="43">
        <v>0</v>
      </c>
      <c r="D800" t="s">
        <v>939</v>
      </c>
      <c r="E800" s="43" t="s">
        <v>939</v>
      </c>
      <c r="F800" s="43" t="str">
        <f t="shared" si="24"/>
        <v>埼玉土建Ｂ（柳原）</v>
      </c>
      <c r="G800" s="43">
        <v>20093</v>
      </c>
    </row>
    <row r="801" spans="1:7">
      <c r="A801" s="43">
        <v>0</v>
      </c>
      <c r="B801" s="43">
        <v>0</v>
      </c>
      <c r="D801" t="s">
        <v>940</v>
      </c>
      <c r="E801" s="43" t="s">
        <v>940</v>
      </c>
      <c r="F801" s="43" t="str">
        <f t="shared" si="24"/>
        <v>ツルハ生活習慣病健診（胃カメラ）</v>
      </c>
      <c r="G801" s="43">
        <v>20094</v>
      </c>
    </row>
    <row r="802" spans="1:7">
      <c r="A802" s="43">
        <v>0</v>
      </c>
      <c r="B802" s="43">
        <v>0</v>
      </c>
      <c r="D802" t="s">
        <v>941</v>
      </c>
      <c r="E802" s="43" t="s">
        <v>941</v>
      </c>
      <c r="F802" s="43" t="str">
        <f t="shared" si="24"/>
        <v>18ゆう健診（企業Ｂ）家族</v>
      </c>
      <c r="G802" s="43">
        <v>20095</v>
      </c>
    </row>
    <row r="803" spans="1:7">
      <c r="A803" s="43">
        <v>0</v>
      </c>
      <c r="B803" s="43">
        <v>0</v>
      </c>
      <c r="D803" t="s">
        <v>942</v>
      </c>
      <c r="E803" s="43" t="s">
        <v>942</v>
      </c>
      <c r="F803" s="43" t="str">
        <f t="shared" si="24"/>
        <v>足立区ｲﾝﾌﾙｴﾝｻﾞ接種（免除）</v>
      </c>
      <c r="G803" s="43">
        <v>20096</v>
      </c>
    </row>
    <row r="804" spans="1:7">
      <c r="A804" s="43">
        <v>0</v>
      </c>
      <c r="B804" s="43">
        <v>0</v>
      </c>
      <c r="D804" t="s">
        <v>943</v>
      </c>
      <c r="E804" s="43" t="s">
        <v>943</v>
      </c>
      <c r="F804" s="43" t="str">
        <f t="shared" si="24"/>
        <v>18法令健診（個人タクシー協同組合）柳原</v>
      </c>
      <c r="G804" s="43">
        <v>20097</v>
      </c>
    </row>
    <row r="805" spans="1:7">
      <c r="A805" s="43">
        <v>0</v>
      </c>
      <c r="B805" s="43">
        <v>0</v>
      </c>
      <c r="D805" t="s">
        <v>944</v>
      </c>
      <c r="E805" s="43" t="s">
        <v>944</v>
      </c>
      <c r="F805" s="43" t="str">
        <f t="shared" si="24"/>
        <v>足立区健康増進健診</v>
      </c>
      <c r="G805" s="43">
        <v>20098</v>
      </c>
    </row>
    <row r="806" spans="1:7">
      <c r="A806" s="43">
        <v>0</v>
      </c>
      <c r="B806" s="43">
        <v>0</v>
      </c>
      <c r="D806" t="s">
        <v>945</v>
      </c>
      <c r="E806" s="43" t="s">
        <v>945</v>
      </c>
      <c r="F806" s="43" t="str">
        <f t="shared" si="24"/>
        <v>江東B</v>
      </c>
      <c r="G806" s="43">
        <v>20099</v>
      </c>
    </row>
    <row r="807" spans="1:7">
      <c r="A807" s="43">
        <v>0</v>
      </c>
      <c r="B807" s="43">
        <v>0</v>
      </c>
      <c r="D807" t="s">
        <v>946</v>
      </c>
      <c r="E807" s="43" t="s">
        <v>946</v>
      </c>
      <c r="F807" s="43" t="str">
        <f t="shared" si="24"/>
        <v>私学共済人間ドック（柳原）胃カメラ</v>
      </c>
      <c r="G807" s="43">
        <v>20100</v>
      </c>
    </row>
    <row r="808" spans="1:7">
      <c r="A808" s="43">
        <v>0</v>
      </c>
      <c r="B808" s="43">
        <v>0</v>
      </c>
      <c r="D808" t="s">
        <v>947</v>
      </c>
      <c r="E808" s="43" t="s">
        <v>947</v>
      </c>
      <c r="F808" s="43" t="str">
        <f t="shared" si="24"/>
        <v>私学共済人間ドック（柳原）</v>
      </c>
      <c r="G808" s="43">
        <v>20101</v>
      </c>
    </row>
    <row r="809" spans="1:7">
      <c r="A809" s="43">
        <v>0</v>
      </c>
      <c r="B809" s="43">
        <v>0</v>
      </c>
      <c r="D809" t="s">
        <v>948</v>
      </c>
      <c r="E809" s="43" t="s">
        <v>948</v>
      </c>
      <c r="F809" s="43" t="str">
        <f t="shared" si="24"/>
        <v>一時帰国健診（40歳以上、虫卵検査有り）</v>
      </c>
      <c r="G809" s="43">
        <v>20102</v>
      </c>
    </row>
    <row r="810" spans="1:7">
      <c r="A810" s="43">
        <v>0</v>
      </c>
      <c r="B810" s="43">
        <v>0</v>
      </c>
      <c r="D810" t="s">
        <v>949</v>
      </c>
      <c r="E810" s="43" t="s">
        <v>949</v>
      </c>
      <c r="F810" s="43" t="str">
        <f t="shared" si="24"/>
        <v>墨田区ｲﾝﾌﾙｴﾝｻﾞ接種（免除）</v>
      </c>
      <c r="G810" s="43">
        <v>20103</v>
      </c>
    </row>
    <row r="811" spans="1:7">
      <c r="A811" s="43">
        <v>0</v>
      </c>
      <c r="B811" s="43">
        <v>0</v>
      </c>
      <c r="D811" t="s">
        <v>950</v>
      </c>
      <c r="E811" s="43" t="s">
        <v>950</v>
      </c>
      <c r="F811" s="43" t="str">
        <f t="shared" si="24"/>
        <v>埼玉土建Ａコース（柳原）</v>
      </c>
      <c r="G811" s="43">
        <v>20104</v>
      </c>
    </row>
    <row r="812" spans="1:7">
      <c r="A812" s="43">
        <v>0</v>
      </c>
      <c r="B812" s="43">
        <v>0</v>
      </c>
      <c r="D812" t="s">
        <v>951</v>
      </c>
      <c r="E812" s="43" t="s">
        <v>951</v>
      </c>
      <c r="F812" s="43" t="str">
        <f t="shared" si="24"/>
        <v>東都協議会(基本なし)家族</v>
      </c>
      <c r="G812" s="43">
        <v>20105</v>
      </c>
    </row>
    <row r="813" spans="1:7">
      <c r="A813" s="43">
        <v>0</v>
      </c>
      <c r="B813" s="43">
        <v>0</v>
      </c>
      <c r="D813" t="s">
        <v>954</v>
      </c>
      <c r="E813" s="43" t="s">
        <v>954</v>
      </c>
      <c r="F813" s="43" t="str">
        <f t="shared" si="24"/>
        <v>18予防医学・特定健診</v>
      </c>
      <c r="G813" s="43">
        <v>20108</v>
      </c>
    </row>
    <row r="814" spans="1:7">
      <c r="A814" s="43">
        <v>0</v>
      </c>
      <c r="B814" s="43">
        <v>0</v>
      </c>
      <c r="D814" t="s">
        <v>955</v>
      </c>
      <c r="E814" s="43" t="s">
        <v>955</v>
      </c>
      <c r="F814" s="43" t="str">
        <f t="shared" si="24"/>
        <v>薬業単科健診</v>
      </c>
      <c r="G814" s="43">
        <v>20109</v>
      </c>
    </row>
    <row r="815" spans="1:7">
      <c r="A815" s="43">
        <v>0</v>
      </c>
      <c r="B815" s="43">
        <v>0</v>
      </c>
      <c r="D815" t="s">
        <v>956</v>
      </c>
      <c r="E815" s="43" t="s">
        <v>956</v>
      </c>
      <c r="F815" s="43" t="str">
        <f t="shared" si="24"/>
        <v>ｲｰｳｪﾙﾄﾞｯｸ（胃ｶﾒﾗ）柳原2017</v>
      </c>
      <c r="G815" s="43">
        <v>20111</v>
      </c>
    </row>
    <row r="816" spans="1:7">
      <c r="A816" s="43">
        <v>0</v>
      </c>
      <c r="B816" s="43">
        <v>0</v>
      </c>
      <c r="D816" t="s">
        <v>957</v>
      </c>
      <c r="E816" s="43" t="s">
        <v>957</v>
      </c>
      <c r="F816" s="43" t="str">
        <f t="shared" si="24"/>
        <v>ドクネットメンズフルドック（柳原）</v>
      </c>
      <c r="G816" s="43">
        <v>20112</v>
      </c>
    </row>
    <row r="817" spans="1:7">
      <c r="A817" s="43">
        <v>0</v>
      </c>
      <c r="B817" s="43">
        <v>0</v>
      </c>
      <c r="D817" t="s">
        <v>958</v>
      </c>
      <c r="E817" s="43" t="s">
        <v>958</v>
      </c>
      <c r="F817" s="43" t="str">
        <f t="shared" si="24"/>
        <v>特定健診（自費)</v>
      </c>
      <c r="G817" s="43">
        <v>20114</v>
      </c>
    </row>
    <row r="818" spans="1:7">
      <c r="A818" s="43">
        <v>0</v>
      </c>
      <c r="B818" s="43">
        <v>0</v>
      </c>
      <c r="D818" t="s">
        <v>959</v>
      </c>
      <c r="E818" s="43" t="s">
        <v>959</v>
      </c>
      <c r="F818" s="43" t="str">
        <f t="shared" si="24"/>
        <v>情報機器･定期40未満</v>
      </c>
      <c r="G818" s="43">
        <v>20199</v>
      </c>
    </row>
    <row r="819" spans="1:7">
      <c r="A819" s="43">
        <v>0</v>
      </c>
      <c r="B819" s="43">
        <v>0</v>
      </c>
      <c r="D819" t="s">
        <v>960</v>
      </c>
      <c r="E819" s="43" t="s">
        <v>960</v>
      </c>
      <c r="F819" s="43" t="str">
        <f t="shared" si="24"/>
        <v>情報機器･定期40以上</v>
      </c>
      <c r="G819" s="43">
        <v>20200</v>
      </c>
    </row>
    <row r="820" spans="1:7">
      <c r="A820" s="43">
        <v>0</v>
      </c>
      <c r="B820" s="43">
        <v>0</v>
      </c>
      <c r="D820" t="s">
        <v>961</v>
      </c>
      <c r="E820" s="43" t="s">
        <v>961</v>
      </c>
      <c r="F820" s="43" t="str">
        <f t="shared" si="24"/>
        <v>情報機器・配置前</v>
      </c>
      <c r="G820" s="43">
        <v>20201</v>
      </c>
    </row>
    <row r="821" spans="1:7">
      <c r="A821" s="43">
        <v>0</v>
      </c>
      <c r="B821" s="43">
        <v>0</v>
      </c>
      <c r="D821" t="s">
        <v>962</v>
      </c>
      <c r="E821" s="43" t="s">
        <v>962</v>
      </c>
      <c r="F821" s="43" t="str">
        <f t="shared" si="24"/>
        <v>18ｶﾈｶ健保(35才以上)ｶﾒﾗ</v>
      </c>
      <c r="G821" s="43">
        <v>20210</v>
      </c>
    </row>
    <row r="822" spans="1:7">
      <c r="A822" s="43">
        <v>0</v>
      </c>
      <c r="B822" s="43">
        <v>0</v>
      </c>
      <c r="D822" t="s">
        <v>963</v>
      </c>
      <c r="E822" s="43" t="s">
        <v>963</v>
      </c>
      <c r="F822" s="43" t="str">
        <f t="shared" si="24"/>
        <v>人間ドック結果説明</v>
      </c>
      <c r="G822" s="43">
        <v>20211</v>
      </c>
    </row>
    <row r="823" spans="1:7">
      <c r="A823" s="43">
        <v>0</v>
      </c>
      <c r="B823" s="43">
        <v>0</v>
      </c>
      <c r="D823" t="s">
        <v>964</v>
      </c>
      <c r="E823" s="43" t="s">
        <v>964</v>
      </c>
      <c r="F823" s="43" t="str">
        <f t="shared" si="24"/>
        <v>一般健診A1(ｲｰｳｪﾙ）柳原</v>
      </c>
      <c r="G823" s="43">
        <v>20212</v>
      </c>
    </row>
    <row r="824" spans="1:7">
      <c r="A824" s="43">
        <v>0</v>
      </c>
      <c r="B824" s="43">
        <v>0</v>
      </c>
      <c r="D824" t="s">
        <v>965</v>
      </c>
      <c r="E824" s="43" t="s">
        <v>965</v>
      </c>
      <c r="F824" s="43" t="str">
        <f t="shared" si="24"/>
        <v>ｲｰｳｪﾙ人間ﾄﾞｯｸ柳原2017</v>
      </c>
      <c r="G824" s="43">
        <v>20213</v>
      </c>
    </row>
    <row r="825" spans="1:7">
      <c r="A825" s="43">
        <v>0</v>
      </c>
      <c r="B825" s="43">
        <v>0</v>
      </c>
      <c r="D825" t="s">
        <v>966</v>
      </c>
      <c r="E825" s="43" t="s">
        <v>966</v>
      </c>
      <c r="F825" s="43" t="str">
        <f t="shared" si="24"/>
        <v>薬業家族婦人科加算(胃カメラ)乳エコー2017</v>
      </c>
      <c r="G825" s="43">
        <v>20214</v>
      </c>
    </row>
    <row r="826" spans="1:7">
      <c r="A826" s="43">
        <v>0</v>
      </c>
      <c r="B826" s="43">
        <v>0</v>
      </c>
      <c r="D826" t="s">
        <v>967</v>
      </c>
      <c r="E826" s="43" t="s">
        <v>967</v>
      </c>
      <c r="F826" s="43" t="str">
        <f t="shared" si="24"/>
        <v>労災二次健康診断</v>
      </c>
      <c r="G826" s="43">
        <v>20215</v>
      </c>
    </row>
    <row r="827" spans="1:7">
      <c r="A827" s="43">
        <v>0</v>
      </c>
      <c r="B827" s="43">
        <v>0</v>
      </c>
      <c r="D827" t="s">
        <v>968</v>
      </c>
      <c r="E827" s="43" t="s">
        <v>968</v>
      </c>
      <c r="F827" s="43" t="str">
        <f t="shared" si="24"/>
        <v>足立区子宮がん（クーポン）</v>
      </c>
      <c r="G827" s="43">
        <v>20216</v>
      </c>
    </row>
    <row r="828" spans="1:7">
      <c r="A828" s="43">
        <v>0</v>
      </c>
      <c r="B828" s="43">
        <v>0</v>
      </c>
      <c r="D828" t="s">
        <v>969</v>
      </c>
      <c r="E828" s="43" t="s">
        <v>969</v>
      </c>
      <c r="F828" s="43" t="str">
        <f t="shared" si="24"/>
        <v>大塚商会人間ドック女性（胃カメラ）乳エコ</v>
      </c>
      <c r="G828" s="43">
        <v>20217</v>
      </c>
    </row>
    <row r="829" spans="1:7">
      <c r="A829" s="43">
        <v>0</v>
      </c>
      <c r="B829" s="43">
        <v>0</v>
      </c>
      <c r="D829" t="s">
        <v>970</v>
      </c>
      <c r="E829" s="43" t="s">
        <v>970</v>
      </c>
      <c r="F829" s="43" t="str">
        <f t="shared" si="24"/>
        <v>18人間ﾄﾞｯｸ(柳原：学会指定ｺｰｽ)</v>
      </c>
      <c r="G829" s="43">
        <v>20218</v>
      </c>
    </row>
    <row r="830" spans="1:7">
      <c r="A830" s="43">
        <v>0</v>
      </c>
      <c r="B830" s="43">
        <v>0</v>
      </c>
      <c r="D830" t="s">
        <v>971</v>
      </c>
      <c r="E830" s="43" t="s">
        <v>971</v>
      </c>
      <c r="F830" s="43" t="str">
        <f t="shared" si="24"/>
        <v>18人間ﾄﾞｯｸ柳原(胃なし)学会指定ｺｰｽ</v>
      </c>
      <c r="G830" s="43">
        <v>20219</v>
      </c>
    </row>
    <row r="831" spans="1:7">
      <c r="A831" s="43">
        <v>0</v>
      </c>
      <c r="B831" s="43">
        <v>0</v>
      </c>
      <c r="D831" t="s">
        <v>972</v>
      </c>
      <c r="E831" s="43" t="s">
        <v>972</v>
      </c>
      <c r="F831" s="43" t="str">
        <f t="shared" si="24"/>
        <v>18人間ﾄﾞｯｸ柳原(ｶﾒﾗ)学会指定ｺｰｽ</v>
      </c>
      <c r="G831" s="43">
        <v>20220</v>
      </c>
    </row>
    <row r="832" spans="1:7">
      <c r="A832" s="43">
        <v>0</v>
      </c>
      <c r="B832" s="43">
        <v>0</v>
      </c>
      <c r="D832" t="s">
        <v>973</v>
      </c>
      <c r="E832" s="43" t="s">
        <v>973</v>
      </c>
      <c r="F832" s="43" t="str">
        <f t="shared" si="24"/>
        <v>18ゆうﾄﾞｯｸ(柳原：学会指定ｺｰｽ)</v>
      </c>
      <c r="G832" s="43">
        <v>20221</v>
      </c>
    </row>
    <row r="833" spans="1:7">
      <c r="A833" s="43">
        <v>0</v>
      </c>
      <c r="B833" s="43">
        <v>0</v>
      </c>
      <c r="D833" t="s">
        <v>974</v>
      </c>
      <c r="E833" s="43" t="s">
        <v>974</v>
      </c>
      <c r="F833" s="43" t="str">
        <f t="shared" si="24"/>
        <v>18ゆうﾄﾞｯｸ(胃なし)学会指定ｺｰｽ</v>
      </c>
      <c r="G833" s="43">
        <v>20222</v>
      </c>
    </row>
    <row r="834" spans="1:7">
      <c r="A834" s="43">
        <v>0</v>
      </c>
      <c r="B834" s="43">
        <v>0</v>
      </c>
      <c r="D834" t="s">
        <v>975</v>
      </c>
      <c r="E834" s="43" t="s">
        <v>975</v>
      </c>
      <c r="F834" s="43" t="str">
        <f t="shared" si="24"/>
        <v>18ゆうドック（ｶﾒﾗ）学会指定コース</v>
      </c>
      <c r="G834" s="43">
        <v>20223</v>
      </c>
    </row>
    <row r="835" spans="1:7">
      <c r="A835" s="43">
        <v>0</v>
      </c>
      <c r="B835" s="43">
        <v>0</v>
      </c>
      <c r="D835" t="s">
        <v>976</v>
      </c>
      <c r="E835" s="43" t="s">
        <v>976</v>
      </c>
      <c r="F835" s="43" t="str">
        <f t="shared" si="24"/>
        <v>18ゆうﾄﾞｯｸ家族(学会指定ｺｰｽ)</v>
      </c>
      <c r="G835" s="43">
        <v>20224</v>
      </c>
    </row>
    <row r="836" spans="1:7">
      <c r="A836" s="43">
        <v>0</v>
      </c>
      <c r="B836" s="43">
        <v>0</v>
      </c>
      <c r="D836" t="s">
        <v>977</v>
      </c>
      <c r="E836" s="43" t="s">
        <v>977</v>
      </c>
      <c r="F836" s="43" t="str">
        <f t="shared" si="24"/>
        <v>18ゆうﾄﾞｯｸ家族(胃なし)学会指定ｺｰｽ</v>
      </c>
      <c r="G836" s="43">
        <v>20225</v>
      </c>
    </row>
    <row r="837" spans="1:7">
      <c r="A837" s="43">
        <v>0</v>
      </c>
      <c r="B837" s="43">
        <v>0</v>
      </c>
      <c r="D837" t="s">
        <v>978</v>
      </c>
      <c r="E837" s="43" t="s">
        <v>978</v>
      </c>
      <c r="F837" s="43" t="str">
        <f t="shared" ref="F837:F892" si="25">C837&amp;D837</f>
        <v>18ゆうﾄﾞｯｸ家族(ｶﾒﾗ)学会指定ｺｰｽ</v>
      </c>
      <c r="G837" s="43">
        <v>20226</v>
      </c>
    </row>
    <row r="838" spans="1:7">
      <c r="A838" s="43">
        <v>0</v>
      </c>
      <c r="B838" s="43">
        <v>0</v>
      </c>
      <c r="D838" t="s">
        <v>979</v>
      </c>
      <c r="E838" s="43" t="s">
        <v>979</v>
      </c>
      <c r="F838" s="43" t="str">
        <f t="shared" si="25"/>
        <v>18ﾒﾝｽﾞﾌﾙﾄﾞｯｸ</v>
      </c>
      <c r="G838" s="43">
        <v>20227</v>
      </c>
    </row>
    <row r="839" spans="1:7">
      <c r="A839" s="43">
        <v>0</v>
      </c>
      <c r="B839" s="43">
        <v>0</v>
      </c>
      <c r="D839" t="s">
        <v>980</v>
      </c>
      <c r="E839" s="43" t="s">
        <v>980</v>
      </c>
      <c r="F839" s="43" t="str">
        <f t="shared" si="25"/>
        <v>風疹予防接種ｸｰﾎﾟﾝ(柳原)足立</v>
      </c>
      <c r="G839" s="43">
        <v>20228</v>
      </c>
    </row>
    <row r="840" spans="1:7">
      <c r="A840" s="43">
        <v>0</v>
      </c>
      <c r="B840" s="43">
        <v>0</v>
      </c>
      <c r="D840" t="s">
        <v>981</v>
      </c>
      <c r="E840" s="43" t="s">
        <v>981</v>
      </c>
      <c r="F840" s="43" t="str">
        <f t="shared" si="25"/>
        <v>ＭＲワクチン職員</v>
      </c>
      <c r="G840" s="43">
        <v>20229</v>
      </c>
    </row>
    <row r="841" spans="1:7">
      <c r="A841" s="43">
        <v>0</v>
      </c>
      <c r="B841" s="43">
        <v>0</v>
      </c>
      <c r="D841" t="s">
        <v>982</v>
      </c>
      <c r="E841" s="43" t="s">
        <v>982</v>
      </c>
      <c r="F841" s="43" t="str">
        <f t="shared" si="25"/>
        <v>19薬業定期健診</v>
      </c>
      <c r="G841" s="43">
        <v>20230</v>
      </c>
    </row>
    <row r="842" spans="1:7">
      <c r="A842" s="43">
        <v>0</v>
      </c>
      <c r="B842" s="43">
        <v>0</v>
      </c>
      <c r="D842" t="s">
        <v>983</v>
      </c>
      <c r="E842" s="43" t="s">
        <v>983</v>
      </c>
      <c r="F842" s="43" t="str">
        <f t="shared" si="25"/>
        <v>足立区肝炎ウイルス検診</v>
      </c>
      <c r="G842" s="43">
        <v>20231</v>
      </c>
    </row>
    <row r="843" spans="1:7">
      <c r="A843" s="43">
        <v>0</v>
      </c>
      <c r="B843" s="43">
        <v>0</v>
      </c>
      <c r="D843" t="s">
        <v>984</v>
      </c>
      <c r="E843" s="43" t="s">
        <v>984</v>
      </c>
      <c r="F843" s="43" t="str">
        <f t="shared" si="25"/>
        <v>ＭＲワクチン（自費）</v>
      </c>
      <c r="G843" s="43">
        <v>20232</v>
      </c>
    </row>
    <row r="844" spans="1:7">
      <c r="A844" s="43">
        <v>0</v>
      </c>
      <c r="B844" s="43">
        <v>0</v>
      </c>
      <c r="D844" t="s">
        <v>985</v>
      </c>
      <c r="E844" s="43" t="s">
        <v>985</v>
      </c>
      <c r="F844" s="43" t="str">
        <f t="shared" si="25"/>
        <v>ＭＲワクチン（足立区）</v>
      </c>
      <c r="G844" s="43">
        <v>20233</v>
      </c>
    </row>
    <row r="845" spans="1:7">
      <c r="A845" s="43">
        <v>0</v>
      </c>
      <c r="B845" s="43">
        <v>0</v>
      </c>
      <c r="D845" t="s">
        <v>986</v>
      </c>
      <c r="E845" s="43" t="s">
        <v>986</v>
      </c>
      <c r="F845" s="43" t="str">
        <f t="shared" si="25"/>
        <v>ＭＲワクチン（公費）</v>
      </c>
      <c r="G845" s="43">
        <v>20234</v>
      </c>
    </row>
    <row r="846" spans="1:7">
      <c r="A846" s="43">
        <v>0</v>
      </c>
      <c r="B846" s="43">
        <v>0</v>
      </c>
      <c r="D846" t="s">
        <v>987</v>
      </c>
      <c r="E846" s="43" t="s">
        <v>987</v>
      </c>
      <c r="F846" s="43" t="str">
        <f t="shared" si="25"/>
        <v>足立区風疹(HI)無料</v>
      </c>
      <c r="G846" s="43">
        <v>20235</v>
      </c>
    </row>
    <row r="847" spans="1:7">
      <c r="A847" s="43">
        <v>0</v>
      </c>
      <c r="B847" s="43">
        <v>0</v>
      </c>
      <c r="D847" t="s">
        <v>988</v>
      </c>
      <c r="E847" s="43" t="s">
        <v>988</v>
      </c>
      <c r="F847" s="43" t="str">
        <f t="shared" si="25"/>
        <v>風疹予防接種ｸｰﾎﾟﾝ(柳原)茅ヶ崎</v>
      </c>
      <c r="G847" s="43">
        <v>20236</v>
      </c>
    </row>
    <row r="848" spans="1:7">
      <c r="A848" s="43">
        <v>0</v>
      </c>
      <c r="B848" s="43">
        <v>0</v>
      </c>
      <c r="D848" t="s">
        <v>989</v>
      </c>
      <c r="E848" s="43" t="s">
        <v>989</v>
      </c>
      <c r="F848" s="43" t="str">
        <f t="shared" si="25"/>
        <v>足立区結核健診</v>
      </c>
      <c r="G848" s="43">
        <v>20237</v>
      </c>
    </row>
    <row r="849" spans="1:7">
      <c r="A849" s="43">
        <v>0</v>
      </c>
      <c r="B849" s="43">
        <v>0</v>
      </c>
      <c r="D849" t="s">
        <v>990</v>
      </c>
      <c r="E849" s="43" t="s">
        <v>990</v>
      </c>
      <c r="F849" s="43" t="str">
        <f t="shared" si="25"/>
        <v>労災二次健診結果説明</v>
      </c>
      <c r="G849" s="43">
        <v>20238</v>
      </c>
    </row>
    <row r="850" spans="1:7">
      <c r="A850" s="43">
        <v>0</v>
      </c>
      <c r="B850" s="43">
        <v>0</v>
      </c>
      <c r="D850" t="s">
        <v>991</v>
      </c>
      <c r="E850" s="43" t="s">
        <v>991</v>
      </c>
      <c r="F850" s="43" t="str">
        <f t="shared" si="25"/>
        <v>風疹予防接種（職員）</v>
      </c>
      <c r="G850" s="43">
        <v>20239</v>
      </c>
    </row>
    <row r="851" spans="1:7">
      <c r="A851" s="43">
        <v>0</v>
      </c>
      <c r="B851" s="43">
        <v>0</v>
      </c>
      <c r="D851" t="s">
        <v>992</v>
      </c>
      <c r="E851" s="43" t="s">
        <v>992</v>
      </c>
      <c r="F851" s="43" t="str">
        <f t="shared" si="25"/>
        <v>風疹予防接種ｸｰﾎﾟﾝ(柳原)葛飾</v>
      </c>
      <c r="G851" s="43">
        <v>20240</v>
      </c>
    </row>
    <row r="852" spans="1:7">
      <c r="A852" s="43">
        <v>0</v>
      </c>
      <c r="B852" s="43">
        <v>0</v>
      </c>
      <c r="D852" t="s">
        <v>993</v>
      </c>
      <c r="E852" s="43" t="s">
        <v>993</v>
      </c>
      <c r="F852" s="43" t="str">
        <f t="shared" si="25"/>
        <v>水痘ワクチン職員</v>
      </c>
      <c r="G852" s="43">
        <v>20241</v>
      </c>
    </row>
    <row r="853" spans="1:7">
      <c r="A853" s="43">
        <v>0</v>
      </c>
      <c r="B853" s="43">
        <v>0</v>
      </c>
      <c r="D853" t="s">
        <v>994</v>
      </c>
      <c r="E853" s="43" t="s">
        <v>994</v>
      </c>
      <c r="F853" s="43" t="str">
        <f t="shared" si="25"/>
        <v>ムンプスワクチン職員</v>
      </c>
      <c r="G853" s="43">
        <v>20242</v>
      </c>
    </row>
    <row r="854" spans="1:7">
      <c r="A854" s="43">
        <v>0</v>
      </c>
      <c r="B854" s="43">
        <v>0</v>
      </c>
      <c r="D854" t="s">
        <v>995</v>
      </c>
      <c r="E854" s="43" t="s">
        <v>995</v>
      </c>
      <c r="F854" s="43" t="str">
        <f t="shared" si="25"/>
        <v>特定保健指導（柳原）</v>
      </c>
      <c r="G854" s="43">
        <v>20243</v>
      </c>
    </row>
    <row r="855" spans="1:7">
      <c r="A855" s="43">
        <v>0</v>
      </c>
      <c r="B855" s="43">
        <v>0</v>
      </c>
      <c r="D855" t="s">
        <v>996</v>
      </c>
      <c r="E855" s="43" t="s">
        <v>996</v>
      </c>
      <c r="F855" s="43" t="str">
        <f t="shared" si="25"/>
        <v>公立学校共済人間ドック</v>
      </c>
      <c r="G855" s="43">
        <v>20244</v>
      </c>
    </row>
    <row r="856" spans="1:7">
      <c r="A856" s="43">
        <v>0</v>
      </c>
      <c r="B856" s="43">
        <v>0</v>
      </c>
      <c r="D856" t="s">
        <v>997</v>
      </c>
      <c r="E856" s="43" t="s">
        <v>997</v>
      </c>
      <c r="F856" s="43" t="str">
        <f t="shared" si="25"/>
        <v>公立学校共済人間ドック（永年退職）</v>
      </c>
      <c r="G856" s="43">
        <v>20245</v>
      </c>
    </row>
    <row r="857" spans="1:7">
      <c r="A857" s="43">
        <v>0</v>
      </c>
      <c r="B857" s="43">
        <v>0</v>
      </c>
      <c r="D857" t="s">
        <v>998</v>
      </c>
      <c r="E857" s="43" t="s">
        <v>998</v>
      </c>
      <c r="F857" s="43" t="str">
        <f t="shared" si="25"/>
        <v>公立学校共済人間ドック（特定年齢）</v>
      </c>
      <c r="G857" s="43">
        <v>20246</v>
      </c>
    </row>
    <row r="858" spans="1:7">
      <c r="A858" s="43">
        <v>0</v>
      </c>
      <c r="B858" s="43">
        <v>0</v>
      </c>
      <c r="D858" t="s">
        <v>999</v>
      </c>
      <c r="E858" s="43" t="s">
        <v>999</v>
      </c>
      <c r="F858" s="43" t="str">
        <f t="shared" si="25"/>
        <v>公立学校共済人間ドック（被扶養）</v>
      </c>
      <c r="G858" s="43">
        <v>20247</v>
      </c>
    </row>
    <row r="859" spans="1:7">
      <c r="A859" s="43">
        <v>0</v>
      </c>
      <c r="B859" s="43">
        <v>0</v>
      </c>
      <c r="D859" t="s">
        <v>1000</v>
      </c>
      <c r="E859" s="43" t="s">
        <v>1000</v>
      </c>
      <c r="F859" s="43" t="str">
        <f t="shared" si="25"/>
        <v>公立学校共済人間ドック（カメラ）</v>
      </c>
      <c r="G859" s="43">
        <v>20248</v>
      </c>
    </row>
    <row r="860" spans="1:7">
      <c r="A860" s="43">
        <v>0</v>
      </c>
      <c r="B860" s="43">
        <v>0</v>
      </c>
      <c r="D860" t="s">
        <v>1001</v>
      </c>
      <c r="E860" s="43" t="s">
        <v>1001</v>
      </c>
      <c r="F860" s="43" t="str">
        <f t="shared" si="25"/>
        <v>公立学校共済ドック永年退職（カメラ）</v>
      </c>
      <c r="G860" s="43">
        <v>20249</v>
      </c>
    </row>
    <row r="861" spans="1:7">
      <c r="A861" s="43">
        <v>0</v>
      </c>
      <c r="B861" s="43">
        <v>0</v>
      </c>
      <c r="D861" t="s">
        <v>1002</v>
      </c>
      <c r="E861" s="43" t="s">
        <v>1002</v>
      </c>
      <c r="F861" s="43" t="str">
        <f t="shared" si="25"/>
        <v>公立学校共済ドック特定年齢（カメラ）</v>
      </c>
      <c r="G861" s="43">
        <v>20250</v>
      </c>
    </row>
    <row r="862" spans="1:7">
      <c r="A862" s="43">
        <v>0</v>
      </c>
      <c r="B862" s="43">
        <v>0</v>
      </c>
      <c r="D862" t="s">
        <v>1003</v>
      </c>
      <c r="E862" s="43" t="s">
        <v>1003</v>
      </c>
      <c r="F862" s="43" t="str">
        <f t="shared" si="25"/>
        <v>公立学校共済ドック被扶養（カメラ）</v>
      </c>
      <c r="G862" s="43">
        <v>20251</v>
      </c>
    </row>
    <row r="863" spans="1:7">
      <c r="A863" s="43">
        <v>0</v>
      </c>
      <c r="B863" s="43">
        <v>0</v>
      </c>
      <c r="D863" t="s">
        <v>1004</v>
      </c>
      <c r="E863" s="43" t="s">
        <v>1004</v>
      </c>
      <c r="F863" s="43" t="str">
        <f t="shared" si="25"/>
        <v>水痘ワクチン（自費）</v>
      </c>
      <c r="G863" s="43">
        <v>20252</v>
      </c>
    </row>
    <row r="864" spans="1:7">
      <c r="A864" s="43">
        <v>0</v>
      </c>
      <c r="B864" s="43">
        <v>0</v>
      </c>
      <c r="D864" t="s">
        <v>1005</v>
      </c>
      <c r="E864" s="43" t="s">
        <v>1005</v>
      </c>
      <c r="F864" s="43" t="str">
        <f t="shared" si="25"/>
        <v>足立区ＭＲワクチン予防接種</v>
      </c>
      <c r="G864" s="43">
        <v>20253</v>
      </c>
    </row>
    <row r="865" spans="1:7">
      <c r="A865" s="43">
        <v>0</v>
      </c>
      <c r="B865" s="43">
        <v>0</v>
      </c>
      <c r="D865" t="s">
        <v>1006</v>
      </c>
      <c r="E865" s="43" t="s">
        <v>1006</v>
      </c>
      <c r="F865" s="43" t="str">
        <f t="shared" si="25"/>
        <v>破傷風予防接種</v>
      </c>
      <c r="G865" s="43">
        <v>20254</v>
      </c>
    </row>
    <row r="866" spans="1:7">
      <c r="A866" s="43">
        <v>0</v>
      </c>
      <c r="B866" s="43">
        <v>0</v>
      </c>
      <c r="D866" t="s">
        <v>1007</v>
      </c>
      <c r="E866" s="43" t="s">
        <v>1007</v>
      </c>
      <c r="F866" s="43" t="str">
        <f t="shared" si="25"/>
        <v>風疹予防接種ｸｰﾎﾟﾝ(柳原)東村山</v>
      </c>
      <c r="G866" s="43">
        <v>20255</v>
      </c>
    </row>
    <row r="867" spans="1:7">
      <c r="A867" s="43">
        <v>0</v>
      </c>
      <c r="B867" s="43">
        <v>0</v>
      </c>
      <c r="D867" t="s">
        <v>1008</v>
      </c>
      <c r="E867" s="43" t="s">
        <v>1008</v>
      </c>
      <c r="F867" s="43" t="str">
        <f t="shared" si="25"/>
        <v>足立区風疹予防接種</v>
      </c>
      <c r="G867" s="43">
        <v>20257</v>
      </c>
    </row>
    <row r="868" spans="1:7">
      <c r="A868" s="43">
        <v>0</v>
      </c>
      <c r="B868" s="43">
        <v>0</v>
      </c>
      <c r="D868" t="s">
        <v>1009</v>
      </c>
      <c r="E868" s="43" t="s">
        <v>1009</v>
      </c>
      <c r="F868" s="43" t="str">
        <f t="shared" si="25"/>
        <v>Ｂ型肝炎予防接種</v>
      </c>
      <c r="G868" s="43">
        <v>20258</v>
      </c>
    </row>
    <row r="869" spans="1:7">
      <c r="A869" s="43">
        <v>0</v>
      </c>
      <c r="B869" s="43">
        <v>0</v>
      </c>
      <c r="D869" t="s">
        <v>1010</v>
      </c>
      <c r="E869" s="43" t="s">
        <v>1010</v>
      </c>
      <c r="F869" s="43" t="str">
        <f t="shared" si="25"/>
        <v>蒲原Dコース</v>
      </c>
      <c r="G869" s="43">
        <v>20501</v>
      </c>
    </row>
    <row r="870" spans="1:7">
      <c r="A870" s="43">
        <v>0</v>
      </c>
      <c r="B870" s="43">
        <v>0</v>
      </c>
      <c r="D870" t="s">
        <v>1011</v>
      </c>
      <c r="E870" s="43" t="s">
        <v>1011</v>
      </c>
      <c r="F870" s="43" t="str">
        <f t="shared" si="25"/>
        <v>蒲原Bコース</v>
      </c>
      <c r="G870" s="43">
        <v>20502</v>
      </c>
    </row>
    <row r="871" spans="1:7">
      <c r="A871" s="43">
        <v>0</v>
      </c>
      <c r="B871" s="43">
        <v>0</v>
      </c>
      <c r="D871" t="s">
        <v>1012</v>
      </c>
      <c r="E871" s="43" t="s">
        <v>1012</v>
      </c>
      <c r="F871" s="43" t="str">
        <f t="shared" si="25"/>
        <v>みさと団地Bコース</v>
      </c>
      <c r="G871" s="43">
        <v>20503</v>
      </c>
    </row>
    <row r="872" spans="1:7">
      <c r="A872" s="43">
        <v>0</v>
      </c>
      <c r="B872" s="43">
        <v>0</v>
      </c>
      <c r="D872" t="s">
        <v>1013</v>
      </c>
      <c r="E872" s="43" t="s">
        <v>1013</v>
      </c>
      <c r="F872" s="43" t="str">
        <f t="shared" si="25"/>
        <v>みさと団地Aコース</v>
      </c>
      <c r="G872" s="43">
        <v>20504</v>
      </c>
    </row>
    <row r="873" spans="1:7">
      <c r="A873" s="43">
        <v>0</v>
      </c>
      <c r="B873" s="43">
        <v>0</v>
      </c>
      <c r="D873" t="s">
        <v>1014</v>
      </c>
      <c r="E873" s="43" t="s">
        <v>1014</v>
      </c>
      <c r="F873" s="43" t="str">
        <f t="shared" si="25"/>
        <v>蒲原Cコース</v>
      </c>
      <c r="G873" s="43">
        <v>20505</v>
      </c>
    </row>
    <row r="874" spans="1:7">
      <c r="A874" s="43">
        <v>0</v>
      </c>
      <c r="B874" s="43">
        <v>0</v>
      </c>
      <c r="D874" t="s">
        <v>1015</v>
      </c>
      <c r="E874" s="43" t="s">
        <v>1015</v>
      </c>
      <c r="F874" s="43" t="str">
        <f t="shared" si="25"/>
        <v>蒲原Aコース</v>
      </c>
      <c r="G874" s="43">
        <v>20506</v>
      </c>
    </row>
    <row r="875" spans="1:7">
      <c r="A875" s="43">
        <v>0</v>
      </c>
      <c r="B875" s="43">
        <v>0</v>
      </c>
      <c r="D875" t="s">
        <v>1016</v>
      </c>
      <c r="E875" s="43" t="s">
        <v>1016</v>
      </c>
      <c r="F875" s="43" t="str">
        <f t="shared" si="25"/>
        <v>協会健保(子宮がん検診)</v>
      </c>
      <c r="G875" s="43">
        <v>43000</v>
      </c>
    </row>
    <row r="876" spans="1:7">
      <c r="A876" s="43">
        <v>0</v>
      </c>
      <c r="B876" s="43">
        <v>0</v>
      </c>
      <c r="D876" t="s">
        <v>1017</v>
      </c>
      <c r="E876" s="43" t="s">
        <v>1017</v>
      </c>
      <c r="F876" s="43" t="str">
        <f t="shared" si="25"/>
        <v>四ツ木法令</v>
      </c>
      <c r="G876" s="43">
        <v>95001</v>
      </c>
    </row>
    <row r="877" spans="1:7">
      <c r="A877" s="43">
        <v>0</v>
      </c>
      <c r="B877" s="43">
        <v>0</v>
      </c>
      <c r="D877" t="s">
        <v>1018</v>
      </c>
      <c r="E877" s="43" t="s">
        <v>1018</v>
      </c>
      <c r="F877" s="43" t="str">
        <f t="shared" si="25"/>
        <v>ｋｋｋｋｋｋ</v>
      </c>
      <c r="G877" s="43">
        <v>99111</v>
      </c>
    </row>
    <row r="878" spans="1:7">
      <c r="A878" s="43">
        <v>0</v>
      </c>
      <c r="B878" s="43">
        <v>0</v>
      </c>
      <c r="D878" t="s">
        <v>1019</v>
      </c>
      <c r="E878" s="43" t="s">
        <v>1019</v>
      </c>
      <c r="F878" s="43" t="str">
        <f t="shared" si="25"/>
        <v>WEB枠_法令健診</v>
      </c>
      <c r="G878" s="43">
        <v>99580</v>
      </c>
    </row>
    <row r="879" spans="1:7">
      <c r="A879" s="43">
        <v>0</v>
      </c>
      <c r="B879" s="43">
        <v>0</v>
      </c>
      <c r="D879" t="s">
        <v>1020</v>
      </c>
      <c r="E879" s="43" t="s">
        <v>1020</v>
      </c>
      <c r="F879" s="43" t="str">
        <f t="shared" si="25"/>
        <v>WEB枠_生活習慣病(胃ｶﾒﾗ)</v>
      </c>
      <c r="G879" s="43">
        <v>99618</v>
      </c>
    </row>
    <row r="880" spans="1:7">
      <c r="A880" s="43">
        <v>0</v>
      </c>
      <c r="B880" s="43">
        <v>0</v>
      </c>
      <c r="D880" t="s">
        <v>1021</v>
      </c>
      <c r="E880" s="43" t="s">
        <v>1021</v>
      </c>
      <c r="F880" s="43" t="str">
        <f t="shared" si="25"/>
        <v>WEB結果テストコース</v>
      </c>
      <c r="G880" s="43">
        <v>99900</v>
      </c>
    </row>
    <row r="881" spans="1:7">
      <c r="A881" s="43">
        <v>0</v>
      </c>
      <c r="B881" s="43">
        <v>0</v>
      </c>
      <c r="D881" t="s">
        <v>1022</v>
      </c>
      <c r="E881" s="43" t="s">
        <v>1022</v>
      </c>
      <c r="F881" s="43" t="str">
        <f t="shared" si="25"/>
        <v>枠コース(仮)</v>
      </c>
      <c r="G881" s="43">
        <v>99990</v>
      </c>
    </row>
    <row r="882" spans="1:7">
      <c r="A882" s="43">
        <v>0</v>
      </c>
      <c r="B882" s="43">
        <v>0</v>
      </c>
      <c r="D882" t="s">
        <v>1023</v>
      </c>
      <c r="E882" s="43" t="s">
        <v>1023</v>
      </c>
      <c r="F882" s="43" t="str">
        <f t="shared" si="25"/>
        <v>WEB用枠_学会指定ﾄﾞｯｸ</v>
      </c>
      <c r="G882" s="43">
        <v>99991</v>
      </c>
    </row>
    <row r="883" spans="1:7">
      <c r="A883" s="43">
        <v>0</v>
      </c>
      <c r="B883" s="43">
        <v>0</v>
      </c>
      <c r="D883" t="s">
        <v>1024</v>
      </c>
      <c r="E883" s="43" t="s">
        <v>1024</v>
      </c>
      <c r="F883" s="43" t="str">
        <f t="shared" si="25"/>
        <v>WEB用枠_学会指定ﾄﾞｯｸ(ｶﾒﾗ)</v>
      </c>
      <c r="G883" s="43">
        <v>99992</v>
      </c>
    </row>
    <row r="884" spans="1:7">
      <c r="A884" s="43">
        <v>0</v>
      </c>
      <c r="B884" s="43">
        <v>0</v>
      </c>
      <c r="D884" t="s">
        <v>1025</v>
      </c>
      <c r="E884" s="43" t="s">
        <v>1025</v>
      </c>
      <c r="F884" s="43" t="str">
        <f t="shared" si="25"/>
        <v>course_name</v>
      </c>
      <c r="G884" s="43">
        <v>99993</v>
      </c>
    </row>
    <row r="885" spans="1:7">
      <c r="A885" s="43">
        <v>0</v>
      </c>
      <c r="B885" s="43">
        <v>0</v>
      </c>
      <c r="D885" t="s">
        <v>1026</v>
      </c>
      <c r="E885" s="43" t="s">
        <v>1026</v>
      </c>
      <c r="F885" s="43" t="str">
        <f t="shared" si="25"/>
        <v>子コース２</v>
      </c>
      <c r="G885" s="43">
        <v>99994</v>
      </c>
    </row>
    <row r="886" spans="1:7">
      <c r="A886" s="43">
        <v>0</v>
      </c>
      <c r="B886" s="43">
        <v>0</v>
      </c>
      <c r="D886" t="s">
        <v>1027</v>
      </c>
      <c r="E886" s="43" t="s">
        <v>1027</v>
      </c>
      <c r="F886" s="43" t="str">
        <f t="shared" si="25"/>
        <v>子コース３</v>
      </c>
      <c r="G886" s="43">
        <v>99995</v>
      </c>
    </row>
    <row r="887" spans="1:7">
      <c r="A887" s="43">
        <v>0</v>
      </c>
      <c r="B887" s="43">
        <v>0</v>
      </c>
      <c r="D887" t="s">
        <v>1028</v>
      </c>
      <c r="E887" s="43" t="s">
        <v>1028</v>
      </c>
      <c r="F887" s="43" t="str">
        <f t="shared" si="25"/>
        <v>てすとall</v>
      </c>
      <c r="G887" s="43">
        <v>99997</v>
      </c>
    </row>
    <row r="888" spans="1:7">
      <c r="A888" s="43">
        <v>4797</v>
      </c>
      <c r="B888" s="43">
        <v>0</v>
      </c>
      <c r="D888" t="s">
        <v>177</v>
      </c>
      <c r="E888" s="43" t="s">
        <v>177</v>
      </c>
      <c r="F888" s="43" t="str">
        <f t="shared" si="25"/>
        <v>基本健診なし</v>
      </c>
      <c r="G888" s="43">
        <v>10227</v>
      </c>
    </row>
    <row r="889" spans="1:7">
      <c r="A889" s="43">
        <v>12925</v>
      </c>
      <c r="B889" s="43">
        <v>0</v>
      </c>
      <c r="D889" t="s">
        <v>248</v>
      </c>
      <c r="E889" s="43" t="s">
        <v>248</v>
      </c>
      <c r="F889" s="43" t="str">
        <f t="shared" si="25"/>
        <v>人間ドックＡ08</v>
      </c>
      <c r="G889" s="43">
        <v>9643</v>
      </c>
    </row>
    <row r="890" spans="1:7">
      <c r="A890" s="43">
        <v>13783</v>
      </c>
      <c r="B890" s="43">
        <v>0</v>
      </c>
      <c r="D890" t="s">
        <v>247</v>
      </c>
      <c r="E890" s="43" t="s">
        <v>247</v>
      </c>
      <c r="F890" s="43" t="str">
        <f t="shared" si="25"/>
        <v>人間ドックＡ（胃カメラ）08</v>
      </c>
      <c r="G890" s="43">
        <v>9720</v>
      </c>
    </row>
    <row r="891" spans="1:7">
      <c r="A891" s="43">
        <v>23921</v>
      </c>
      <c r="B891" s="43">
        <v>0</v>
      </c>
      <c r="D891" t="s">
        <v>934</v>
      </c>
      <c r="E891" s="43" t="s">
        <v>934</v>
      </c>
      <c r="F891" s="43" t="str">
        <f t="shared" si="25"/>
        <v>ＪＡＦ乳房触診+乳腺ｴｺｰ</v>
      </c>
      <c r="G891" s="43">
        <v>9170</v>
      </c>
    </row>
    <row r="892" spans="1:7">
      <c r="A892" s="43">
        <v>9999999</v>
      </c>
      <c r="B892" s="43">
        <v>0</v>
      </c>
      <c r="D892" t="s">
        <v>1029</v>
      </c>
      <c r="E892" s="43" t="s">
        <v>1029</v>
      </c>
      <c r="F892" s="43" t="str">
        <f t="shared" si="25"/>
        <v>テスト請求書コース</v>
      </c>
      <c r="G892" s="43">
        <v>50000</v>
      </c>
    </row>
  </sheetData>
  <autoFilter ref="A1:H892" xr:uid="{DBC2B63F-A8F8-4AEC-A86D-04C03D5A3667}">
    <sortState xmlns:xlrd2="http://schemas.microsoft.com/office/spreadsheetml/2017/richdata2" ref="A2:H892">
      <sortCondition ref="C1:C892"/>
    </sortState>
  </autoFilter>
  <phoneticPr fontId="13"/>
  <conditionalFormatting sqref="G16">
    <cfRule type="duplicateValues" dxfId="7" priority="1"/>
  </conditionalFormatting>
  <conditionalFormatting sqref="G77:G78">
    <cfRule type="duplicateValues" dxfId="6" priority="7"/>
  </conditionalFormatting>
  <conditionalFormatting sqref="G79">
    <cfRule type="duplicateValues" dxfId="5" priority="6"/>
  </conditionalFormatting>
  <conditionalFormatting sqref="G80:G82">
    <cfRule type="duplicateValues" dxfId="4" priority="5"/>
  </conditionalFormatting>
  <conditionalFormatting sqref="G83">
    <cfRule type="duplicateValues" dxfId="3" priority="4"/>
  </conditionalFormatting>
  <conditionalFormatting sqref="G90">
    <cfRule type="duplicateValues" dxfId="2" priority="3"/>
  </conditionalFormatting>
  <conditionalFormatting sqref="G111">
    <cfRule type="duplicateValues" dxfId="1" priority="2"/>
  </conditionalFormatting>
  <conditionalFormatting sqref="G112:G1048576 G91:G110 G84:G89 G1:G15 D1 G17:G76">
    <cfRule type="duplicateValues" dxfId="0" priority="8"/>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BA262"/>
  <sheetViews>
    <sheetView zoomScale="70" zoomScaleNormal="70" workbookViewId="0"/>
  </sheetViews>
  <sheetFormatPr defaultRowHeight="13.5"/>
  <cols>
    <col min="1" max="1" width="4.875" style="2" customWidth="1"/>
    <col min="2" max="2" width="15" bestFit="1" customWidth="1"/>
    <col min="3" max="3" width="15" customWidth="1"/>
    <col min="4" max="5" width="15.625" bestFit="1" customWidth="1"/>
    <col min="6" max="7" width="12.25" bestFit="1" customWidth="1"/>
    <col min="8" max="8" width="11.75" bestFit="1" customWidth="1"/>
    <col min="9" max="9" width="25.5" customWidth="1"/>
    <col min="10" max="10" width="22.125" customWidth="1"/>
    <col min="11" max="11" width="21.25" customWidth="1"/>
    <col min="12" max="12" width="8.125" customWidth="1"/>
    <col min="13" max="13" width="17.125" bestFit="1" customWidth="1"/>
    <col min="15" max="18" width="11.25" bestFit="1" customWidth="1"/>
    <col min="19" max="19" width="11.25" customWidth="1"/>
    <col min="20" max="20" width="14" bestFit="1" customWidth="1"/>
    <col min="21" max="21" width="11.25" bestFit="1" customWidth="1"/>
    <col min="22" max="22" width="11.25" customWidth="1"/>
    <col min="23" max="23" width="9.625" bestFit="1" customWidth="1"/>
    <col min="24" max="24" width="17.625" bestFit="1" customWidth="1"/>
    <col min="25" max="26" width="17.625" customWidth="1"/>
    <col min="27" max="27" width="11.25" bestFit="1" customWidth="1"/>
    <col min="28" max="28" width="16.5" bestFit="1" customWidth="1"/>
    <col min="29" max="29" width="11.25" bestFit="1" customWidth="1"/>
    <col min="30" max="30" width="16.5" bestFit="1" customWidth="1"/>
    <col min="31" max="31" width="11.25" bestFit="1" customWidth="1"/>
    <col min="32" max="32" width="16.5" bestFit="1" customWidth="1"/>
    <col min="33" max="33" width="11.25" bestFit="1" customWidth="1"/>
    <col min="34" max="34" width="16.5" bestFit="1" customWidth="1"/>
    <col min="35" max="35" width="11.25" bestFit="1" customWidth="1"/>
    <col min="36" max="36" width="16.5" bestFit="1" customWidth="1"/>
    <col min="37" max="37" width="11.25" bestFit="1" customWidth="1"/>
    <col min="38" max="38" width="16.5" bestFit="1" customWidth="1"/>
    <col min="39" max="39" width="11.25" bestFit="1" customWidth="1"/>
    <col min="40" max="40" width="16.5" bestFit="1" customWidth="1"/>
    <col min="41" max="41" width="11.25" bestFit="1" customWidth="1"/>
    <col min="42" max="42" width="16.5" bestFit="1" customWidth="1"/>
    <col min="43" max="43" width="11.25" bestFit="1" customWidth="1"/>
    <col min="44" max="44" width="16.5" bestFit="1" customWidth="1"/>
    <col min="45" max="45" width="11.25" bestFit="1" customWidth="1"/>
    <col min="46" max="46" width="16.5" bestFit="1" customWidth="1"/>
    <col min="47" max="47" width="11.375" bestFit="1" customWidth="1"/>
    <col min="48" max="48" width="15.625" bestFit="1" customWidth="1"/>
    <col min="49" max="49" width="13.5" bestFit="1" customWidth="1"/>
    <col min="50" max="50" width="16" bestFit="1" customWidth="1"/>
    <col min="51" max="52" width="13.375" bestFit="1" customWidth="1"/>
    <col min="53" max="53" width="11.25" bestFit="1" customWidth="1"/>
  </cols>
  <sheetData>
    <row r="1" spans="1:53" s="2" customFormat="1">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c r="A2" s="4"/>
      <c r="B2" s="1" t="s">
        <v>20</v>
      </c>
      <c r="C2" s="1" t="s">
        <v>21</v>
      </c>
      <c r="D2" s="1" t="s">
        <v>22</v>
      </c>
      <c r="E2" s="1" t="s">
        <v>23</v>
      </c>
      <c r="F2" s="1" t="s">
        <v>24</v>
      </c>
      <c r="G2" s="1" t="s">
        <v>25</v>
      </c>
      <c r="H2" s="1" t="s">
        <v>26</v>
      </c>
      <c r="I2" s="1" t="s">
        <v>27</v>
      </c>
      <c r="J2" s="1" t="s">
        <v>28</v>
      </c>
      <c r="K2" s="1" t="s">
        <v>29</v>
      </c>
      <c r="L2" s="1" t="s">
        <v>6</v>
      </c>
      <c r="M2" s="1" t="s">
        <v>30</v>
      </c>
      <c r="N2" s="1" t="s">
        <v>31</v>
      </c>
      <c r="O2" s="1" t="s">
        <v>32</v>
      </c>
      <c r="P2" s="1" t="s">
        <v>33</v>
      </c>
      <c r="Q2" s="1" t="s">
        <v>34</v>
      </c>
      <c r="R2" s="1" t="s">
        <v>3</v>
      </c>
      <c r="S2" s="1" t="s">
        <v>35</v>
      </c>
      <c r="T2" s="1" t="s">
        <v>36</v>
      </c>
      <c r="U2" s="1" t="s">
        <v>37</v>
      </c>
      <c r="V2" s="1" t="s">
        <v>38</v>
      </c>
      <c r="W2" s="1" t="s">
        <v>39</v>
      </c>
      <c r="X2" s="1" t="s">
        <v>40</v>
      </c>
      <c r="Y2" s="1" t="s">
        <v>41</v>
      </c>
      <c r="Z2" s="1" t="s">
        <v>42</v>
      </c>
      <c r="AA2" s="1" t="s">
        <v>43</v>
      </c>
      <c r="AB2" s="1" t="s">
        <v>44</v>
      </c>
      <c r="AC2" s="1" t="s">
        <v>45</v>
      </c>
      <c r="AD2" s="1" t="s">
        <v>46</v>
      </c>
      <c r="AE2" s="1" t="s">
        <v>47</v>
      </c>
      <c r="AF2" s="1" t="s">
        <v>48</v>
      </c>
      <c r="AG2" s="1" t="s">
        <v>49</v>
      </c>
      <c r="AH2" s="1" t="s">
        <v>50</v>
      </c>
      <c r="AI2" s="1" t="s">
        <v>51</v>
      </c>
      <c r="AJ2" s="1" t="s">
        <v>52</v>
      </c>
      <c r="AK2" s="1" t="s">
        <v>53</v>
      </c>
      <c r="AL2" s="1" t="s">
        <v>54</v>
      </c>
      <c r="AM2" s="1" t="s">
        <v>55</v>
      </c>
      <c r="AN2" s="1" t="s">
        <v>56</v>
      </c>
      <c r="AO2" s="1" t="s">
        <v>57</v>
      </c>
      <c r="AP2" s="1" t="s">
        <v>58</v>
      </c>
      <c r="AQ2" s="1" t="s">
        <v>59</v>
      </c>
      <c r="AR2" s="1" t="s">
        <v>60</v>
      </c>
      <c r="AS2" s="1" t="s">
        <v>61</v>
      </c>
      <c r="AT2" s="1" t="s">
        <v>62</v>
      </c>
      <c r="AU2" s="1" t="s">
        <v>63</v>
      </c>
      <c r="AV2" s="1" t="s">
        <v>64</v>
      </c>
      <c r="AW2" s="1" t="s">
        <v>65</v>
      </c>
      <c r="AX2" s="1" t="s">
        <v>66</v>
      </c>
      <c r="AY2" s="1" t="s">
        <v>67</v>
      </c>
      <c r="AZ2" s="1" t="s">
        <v>68</v>
      </c>
      <c r="BA2" s="1" t="s">
        <v>69</v>
      </c>
    </row>
    <row r="3" spans="1:53" ht="14.25">
      <c r="A3" s="4"/>
      <c r="B3" s="5" t="str">
        <f>IF('2026年度健診申込書'!B15&lt;&gt;"",TEXT('2026年度健診申込書'!B15,"YYYY")&amp;TEXT('2026年度健診申込書'!B15,"MM")&amp;TEXT('2026年度健診申込書'!B15,"DD"),"")</f>
        <v/>
      </c>
      <c r="C3" s="5" t="str">
        <f>IF('2026年度健診申込書'!C15&lt;&gt;"",VLOOKUP('2026年度健診申込書'!C15,マスタ!$F$2:$G$11,2,0),"")</f>
        <v/>
      </c>
      <c r="D3" s="7"/>
      <c r="E3" s="7"/>
      <c r="F3" s="7"/>
      <c r="G3" s="7"/>
      <c r="H3" s="5" t="str">
        <f>IF('2026年度健診申込書'!S15&lt;&gt;"",VLOOKUP('2026年度健診申込書'!S15,CourseMaster!$D$1:$G$1002,4,FALSE),IF('2026年度健診申込書'!T15&lt;&gt;"",VLOOKUP('2026年度健診申込書'!T15,CourseMaster!$D$1:$G$1002,4,FALSE),""))</f>
        <v/>
      </c>
      <c r="I3" s="7"/>
      <c r="J3" s="5" t="str">
        <f>CONCATENATE(TRIM(ASC('2026年度健診申込書'!I15))," ",TRIM(ASC('2026年度健診申込書'!J15)))</f>
        <v xml:space="preserve"> </v>
      </c>
      <c r="K3" s="6" t="str">
        <f>CONCATENATE(TRIM('2026年度健診申込書'!K15),"　",TRIM('2026年度健診申込書'!L15))</f>
        <v>　</v>
      </c>
      <c r="L3" s="5" t="str">
        <f>IFERROR(VLOOKUP('2026年度健診申込書'!N15,マスタ!$H$2:$I$3,2,0),"")</f>
        <v/>
      </c>
      <c r="M3" s="5" t="str">
        <f>IF('2026年度健診申込書'!O15&lt;&gt;"",TEXT('2026年度健診申込書'!O15,"YYYY")&amp;TEXT('2026年度健診申込書'!O15,"MM")&amp;TEXT('2026年度健診申込書'!O15,"DD"),"")</f>
        <v/>
      </c>
      <c r="N3" s="5"/>
      <c r="O3" s="5"/>
      <c r="P3" s="8" t="str">
        <f>IF('2026年度健診申込書'!$I15&lt;&gt;"",'2026年度健診申込書'!$C$11,"")</f>
        <v/>
      </c>
      <c r="Q3" s="8" t="str">
        <f>IF('2026年度健診申込書'!$C$10=0,"",IF('2026年度健診申込書'!$P15&lt;&gt;"",'2026年度健診申込書'!$C$10,""))</f>
        <v/>
      </c>
      <c r="R3" s="5" t="str">
        <f>IF('2026年度健診申込書'!P15&lt;&gt;"",'2026年度健診申込書'!P15,"")</f>
        <v/>
      </c>
      <c r="S3" s="5" t="str">
        <f>IF('2026年度健診申込書'!K15&lt;&gt;"",IF('2026年度健診申込書'!$H$7="左記ご住所に送付","2",""),"")</f>
        <v/>
      </c>
      <c r="T3" s="5"/>
      <c r="U3" s="5"/>
      <c r="V3" s="5"/>
      <c r="W3" s="5"/>
      <c r="X3" s="5"/>
      <c r="Y3" s="5"/>
      <c r="Z3" s="5"/>
      <c r="AA3" s="9"/>
      <c r="AB3" s="7" t="str">
        <f>IF(ISNUMBER(AA3),"1","")</f>
        <v/>
      </c>
      <c r="AC3" s="9"/>
      <c r="AD3" s="7" t="str">
        <f>IF(ISNUMBER(AC3),"1","")</f>
        <v/>
      </c>
      <c r="AE3" s="5"/>
      <c r="AF3" s="7" t="str">
        <f>IF(ISNUMBER(AE3),"1","")</f>
        <v/>
      </c>
      <c r="AG3" s="5"/>
      <c r="AH3" s="7" t="str">
        <f>IF(ISNUMBER(AG3),"1","")</f>
        <v/>
      </c>
      <c r="AI3" s="5"/>
      <c r="AJ3" s="7" t="str">
        <f>IF(ISNUMBER(AI3),"1","")</f>
        <v/>
      </c>
      <c r="AK3" s="5"/>
      <c r="AL3" s="7" t="str">
        <f>IF(ISNUMBER(AK3),"1","")</f>
        <v/>
      </c>
      <c r="AM3" s="5"/>
      <c r="AN3" s="7" t="str">
        <f>IF(ISNUMBER(AM3),"1","")</f>
        <v/>
      </c>
      <c r="AO3" s="5"/>
      <c r="AP3" s="7" t="str">
        <f>IF(ISNUMBER(AO3),"1","")</f>
        <v/>
      </c>
      <c r="AQ3" s="5"/>
      <c r="AR3" s="7" t="str">
        <f>IF(ISNUMBER(AQ3),"1","")</f>
        <v/>
      </c>
      <c r="AS3" s="5"/>
      <c r="AT3" s="7" t="str">
        <f>IF(ISNUMBER(AS3),"1","")</f>
        <v/>
      </c>
      <c r="AU3" s="5"/>
      <c r="AV3" s="5"/>
      <c r="AW3" s="5"/>
      <c r="AX3" s="5"/>
      <c r="AY3" s="5"/>
      <c r="AZ3" s="5"/>
      <c r="BA3" s="5"/>
    </row>
    <row r="4" spans="1:53" ht="14.25">
      <c r="A4" s="4"/>
      <c r="B4" s="5" t="str">
        <f>IF('2026年度健診申込書'!B16&lt;&gt;"",TEXT('2026年度健診申込書'!B16,"YYYY")&amp;TEXT('2026年度健診申込書'!B16,"MM")&amp;TEXT('2026年度健診申込書'!B16,"DD"),"")</f>
        <v/>
      </c>
      <c r="C4" s="5" t="str">
        <f>IF('2026年度健診申込書'!C16&lt;&gt;"",VLOOKUP('2026年度健診申込書'!C16,マスタ!$F$2:$G$11,2,0),"")</f>
        <v/>
      </c>
      <c r="D4" s="7"/>
      <c r="E4" s="7"/>
      <c r="F4" s="7"/>
      <c r="G4" s="7"/>
      <c r="H4" s="5" t="str">
        <f>IF('2026年度健診申込書'!S16&lt;&gt;"",VLOOKUP('2026年度健診申込書'!S16,CourseMaster!$D$1:$G$1002,4,FALSE),IF('2026年度健診申込書'!T16&lt;&gt;"",VLOOKUP('2026年度健診申込書'!T16,CourseMaster!$D$1:$G$1002,4,FALSE),""))</f>
        <v/>
      </c>
      <c r="I4" s="7"/>
      <c r="J4" s="5" t="str">
        <f>CONCATENATE(TRIM(ASC('2026年度健診申込書'!I16))," ",TRIM(ASC('2026年度健診申込書'!J16)))</f>
        <v xml:space="preserve"> </v>
      </c>
      <c r="K4" s="6" t="str">
        <f>CONCATENATE(TRIM('2026年度健診申込書'!K16),"　",TRIM('2026年度健診申込書'!L16))</f>
        <v>　</v>
      </c>
      <c r="L4" s="5" t="str">
        <f>IFERROR(VLOOKUP('2026年度健診申込書'!N16,マスタ!$H$2:$I$3,2,0),"")</f>
        <v/>
      </c>
      <c r="M4" s="5" t="str">
        <f>IF('2026年度健診申込書'!O16&lt;&gt;"",TEXT('2026年度健診申込書'!O16,"YYYY")&amp;TEXT('2026年度健診申込書'!O16,"MM")&amp;TEXT('2026年度健診申込書'!O16,"DD"),"")</f>
        <v/>
      </c>
      <c r="N4" s="5"/>
      <c r="O4" s="5"/>
      <c r="P4" s="8" t="str">
        <f>IF('2026年度健診申込書'!$I16&lt;&gt;"",'2026年度健診申込書'!$C$11,"")</f>
        <v/>
      </c>
      <c r="Q4" s="8" t="str">
        <f>IF('2026年度健診申込書'!$C$10=0,"",IF('2026年度健診申込書'!$P16&lt;&gt;"",'2026年度健診申込書'!$C$10,""))</f>
        <v/>
      </c>
      <c r="R4" s="5" t="str">
        <f>IF('2026年度健診申込書'!P16&lt;&gt;"",'2026年度健診申込書'!P16,"")</f>
        <v/>
      </c>
      <c r="S4" s="5" t="str">
        <f>IF('2026年度健診申込書'!K16&lt;&gt;"",IF('2026年度健診申込書'!$H$7="左記ご住所に送付","2",""),"")</f>
        <v/>
      </c>
      <c r="T4" s="5"/>
      <c r="U4" s="5"/>
      <c r="V4" s="5"/>
      <c r="W4" s="5"/>
      <c r="X4" s="5"/>
      <c r="Y4" s="5"/>
      <c r="Z4" s="5"/>
      <c r="AA4" s="9"/>
      <c r="AB4" s="7" t="str">
        <f t="shared" ref="AB4" si="0">IF(ISNUMBER(AA4),"1","")</f>
        <v/>
      </c>
      <c r="AC4" s="9"/>
      <c r="AD4" s="7" t="str">
        <f t="shared" ref="AD4" si="1">IF(ISNUMBER(AC4),"1","")</f>
        <v/>
      </c>
      <c r="AE4" s="5"/>
      <c r="AF4" s="7" t="str">
        <f t="shared" ref="AF4" si="2">IF(ISNUMBER(AE4),"1","")</f>
        <v/>
      </c>
      <c r="AG4" s="5"/>
      <c r="AH4" s="7" t="str">
        <f t="shared" ref="AH4" si="3">IF(ISNUMBER(AG4),"1","")</f>
        <v/>
      </c>
      <c r="AI4" s="5"/>
      <c r="AJ4" s="7" t="str">
        <f t="shared" ref="AJ4" si="4">IF(ISNUMBER(AI4),"1","")</f>
        <v/>
      </c>
      <c r="AK4" s="5"/>
      <c r="AL4" s="7" t="str">
        <f t="shared" ref="AL4" si="5">IF(ISNUMBER(AK4),"1","")</f>
        <v/>
      </c>
      <c r="AM4" s="5"/>
      <c r="AN4" s="7" t="str">
        <f t="shared" ref="AN4" si="6">IF(ISNUMBER(AM4),"1","")</f>
        <v/>
      </c>
      <c r="AO4" s="5"/>
      <c r="AP4" s="7" t="str">
        <f t="shared" ref="AP4" si="7">IF(ISNUMBER(AO4),"1","")</f>
        <v/>
      </c>
      <c r="AQ4" s="5"/>
      <c r="AR4" s="7" t="str">
        <f t="shared" ref="AR4" si="8">IF(ISNUMBER(AQ4),"1","")</f>
        <v/>
      </c>
      <c r="AS4" s="5"/>
      <c r="AT4" s="7" t="str">
        <f t="shared" ref="AT4" si="9">IF(ISNUMBER(AS4),"1","")</f>
        <v/>
      </c>
      <c r="AU4" s="5"/>
      <c r="AV4" s="5"/>
      <c r="AW4" s="5"/>
      <c r="AX4" s="5"/>
      <c r="AY4" s="5"/>
      <c r="AZ4" s="5"/>
      <c r="BA4" s="5"/>
    </row>
    <row r="5" spans="1:53" ht="14.25">
      <c r="A5" s="4"/>
      <c r="B5" s="5" t="str">
        <f>IF('2026年度健診申込書'!B17&lt;&gt;"",TEXT('2026年度健診申込書'!B17,"YYYY")&amp;TEXT('2026年度健診申込書'!B17,"MM")&amp;TEXT('2026年度健診申込書'!B17,"DD"),"")</f>
        <v/>
      </c>
      <c r="C5" s="5" t="str">
        <f>IF('2026年度健診申込書'!C17&lt;&gt;"",VLOOKUP('2026年度健診申込書'!C17,マスタ!$F$2:$G$11,2,0),"")</f>
        <v/>
      </c>
      <c r="D5" s="7"/>
      <c r="E5" s="7"/>
      <c r="F5" s="7"/>
      <c r="G5" s="7"/>
      <c r="H5" s="5" t="str">
        <f>IF('2026年度健診申込書'!S17&lt;&gt;"",VLOOKUP('2026年度健診申込書'!S17,CourseMaster!$D$1:$G$1002,4,FALSE),IF('2026年度健診申込書'!T17&lt;&gt;"",VLOOKUP('2026年度健診申込書'!T17,CourseMaster!$D$1:$G$1002,4,FALSE),""))</f>
        <v/>
      </c>
      <c r="I5" s="7"/>
      <c r="J5" s="5" t="str">
        <f>CONCATENATE(TRIM(ASC('2026年度健診申込書'!I17))," ",TRIM(ASC('2026年度健診申込書'!J17)))</f>
        <v xml:space="preserve"> </v>
      </c>
      <c r="K5" s="6" t="str">
        <f>CONCATENATE(TRIM('2026年度健診申込書'!K17),"　",TRIM('2026年度健診申込書'!L17))</f>
        <v>　</v>
      </c>
      <c r="L5" s="5" t="str">
        <f>IFERROR(VLOOKUP('2026年度健診申込書'!N17,マスタ!$H$2:$I$3,2,0),"")</f>
        <v/>
      </c>
      <c r="M5" s="5" t="str">
        <f>IF('2026年度健診申込書'!O17&lt;&gt;"",TEXT('2026年度健診申込書'!O17,"YYYY")&amp;TEXT('2026年度健診申込書'!O17,"MM")&amp;TEXT('2026年度健診申込書'!O17,"DD"),"")</f>
        <v/>
      </c>
      <c r="N5" s="5"/>
      <c r="O5" s="5"/>
      <c r="P5" s="8" t="str">
        <f>IF('2026年度健診申込書'!$I17&lt;&gt;"",'2026年度健診申込書'!$C$11,"")</f>
        <v/>
      </c>
      <c r="Q5" s="8" t="str">
        <f>IF('2026年度健診申込書'!$C$10=0,"",IF('2026年度健診申込書'!$P17&lt;&gt;"",'2026年度健診申込書'!$C$10,""))</f>
        <v/>
      </c>
      <c r="R5" s="5" t="str">
        <f>IF('2026年度健診申込書'!P17&lt;&gt;"",'2026年度健診申込書'!P17,"")</f>
        <v/>
      </c>
      <c r="S5" s="5" t="str">
        <f>IF('2026年度健診申込書'!K17&lt;&gt;"",IF('2026年度健診申込書'!$H$7="左記ご住所に送付","2",""),"")</f>
        <v/>
      </c>
      <c r="T5" s="5"/>
      <c r="U5" s="5"/>
      <c r="V5" s="5"/>
      <c r="W5" s="5"/>
      <c r="X5" s="5"/>
      <c r="Y5" s="5"/>
      <c r="Z5" s="5"/>
      <c r="AA5" s="9"/>
      <c r="AB5" s="7" t="str">
        <f t="shared" ref="AB5:AB8" si="10">IF(ISNUMBER(AA5),"1","")</f>
        <v/>
      </c>
      <c r="AC5" s="9"/>
      <c r="AD5" s="7" t="str">
        <f t="shared" ref="AD5:AD8" si="11">IF(ISNUMBER(AC5),"1","")</f>
        <v/>
      </c>
      <c r="AE5" s="5"/>
      <c r="AF5" s="7" t="str">
        <f t="shared" ref="AF5:AF8" si="12">IF(ISNUMBER(AE5),"1","")</f>
        <v/>
      </c>
      <c r="AG5" s="5"/>
      <c r="AH5" s="7" t="str">
        <f t="shared" ref="AH5:AH8" si="13">IF(ISNUMBER(AG5),"1","")</f>
        <v/>
      </c>
      <c r="AI5" s="5"/>
      <c r="AJ5" s="7" t="str">
        <f t="shared" ref="AJ5:AJ8" si="14">IF(ISNUMBER(AI5),"1","")</f>
        <v/>
      </c>
      <c r="AK5" s="5"/>
      <c r="AL5" s="7" t="str">
        <f t="shared" ref="AL5:AL8" si="15">IF(ISNUMBER(AK5),"1","")</f>
        <v/>
      </c>
      <c r="AM5" s="5"/>
      <c r="AN5" s="7" t="str">
        <f t="shared" ref="AN5:AN8" si="16">IF(ISNUMBER(AM5),"1","")</f>
        <v/>
      </c>
      <c r="AO5" s="5"/>
      <c r="AP5" s="7" t="str">
        <f t="shared" ref="AP5:AP8" si="17">IF(ISNUMBER(AO5),"1","")</f>
        <v/>
      </c>
      <c r="AQ5" s="5"/>
      <c r="AR5" s="7" t="str">
        <f t="shared" ref="AR5:AR8" si="18">IF(ISNUMBER(AQ5),"1","")</f>
        <v/>
      </c>
      <c r="AS5" s="5"/>
      <c r="AT5" s="7" t="str">
        <f t="shared" ref="AT5:AT8" si="19">IF(ISNUMBER(AS5),"1","")</f>
        <v/>
      </c>
      <c r="AU5" s="5"/>
      <c r="AV5" s="5"/>
      <c r="AW5" s="5"/>
      <c r="AX5" s="5"/>
      <c r="AY5" s="5"/>
      <c r="AZ5" s="5"/>
      <c r="BA5" s="5"/>
    </row>
    <row r="6" spans="1:53" ht="14.25">
      <c r="A6" s="4"/>
      <c r="B6" s="5" t="str">
        <f>IF('2026年度健診申込書'!B18&lt;&gt;"",TEXT('2026年度健診申込書'!B18,"YYYY")&amp;TEXT('2026年度健診申込書'!B18,"MM")&amp;TEXT('2026年度健診申込書'!B18,"DD"),"")</f>
        <v/>
      </c>
      <c r="C6" s="5" t="str">
        <f>IF('2026年度健診申込書'!C18&lt;&gt;"",VLOOKUP('2026年度健診申込書'!C18,マスタ!$F$2:$G$11,2,0),"")</f>
        <v/>
      </c>
      <c r="D6" s="7"/>
      <c r="E6" s="7"/>
      <c r="F6" s="7"/>
      <c r="G6" s="7"/>
      <c r="H6" s="5" t="str">
        <f>IF('2026年度健診申込書'!S18&lt;&gt;"",VLOOKUP('2026年度健診申込書'!S18,CourseMaster!$D$1:$G$1002,4,FALSE),IF('2026年度健診申込書'!T18&lt;&gt;"",VLOOKUP('2026年度健診申込書'!T18,CourseMaster!$D$1:$G$1002,4,FALSE),""))</f>
        <v/>
      </c>
      <c r="I6" s="7"/>
      <c r="J6" s="5" t="str">
        <f>CONCATENATE(TRIM(ASC('2026年度健診申込書'!I18))," ",TRIM(ASC('2026年度健診申込書'!J18)))</f>
        <v xml:space="preserve"> </v>
      </c>
      <c r="K6" s="6" t="str">
        <f>CONCATENATE(TRIM('2026年度健診申込書'!K18),"　",TRIM('2026年度健診申込書'!L18))</f>
        <v>　</v>
      </c>
      <c r="L6" s="5" t="str">
        <f>IFERROR(VLOOKUP('2026年度健診申込書'!N18,マスタ!$H$2:$I$3,2,0),"")</f>
        <v/>
      </c>
      <c r="M6" s="5" t="str">
        <f>IF('2026年度健診申込書'!O18&lt;&gt;"",TEXT('2026年度健診申込書'!O18,"YYYY")&amp;TEXT('2026年度健診申込書'!O18,"MM")&amp;TEXT('2026年度健診申込書'!O18,"DD"),"")</f>
        <v/>
      </c>
      <c r="N6" s="5"/>
      <c r="O6" s="5"/>
      <c r="P6" s="8" t="str">
        <f>IF('2026年度健診申込書'!$I18&lt;&gt;"",'2026年度健診申込書'!$C$11,"")</f>
        <v/>
      </c>
      <c r="Q6" s="8" t="str">
        <f>IF('2026年度健診申込書'!$C$10=0,"",IF('2026年度健診申込書'!$P18&lt;&gt;"",'2026年度健診申込書'!$C$10,""))</f>
        <v/>
      </c>
      <c r="R6" s="5" t="str">
        <f>IF('2026年度健診申込書'!P18&lt;&gt;"",'2026年度健診申込書'!P18,"")</f>
        <v/>
      </c>
      <c r="S6" s="5" t="str">
        <f>IF('2026年度健診申込書'!K18&lt;&gt;"",IF('2026年度健診申込書'!$H$7="左記ご住所に送付","2",""),"")</f>
        <v/>
      </c>
      <c r="T6" s="5"/>
      <c r="U6" s="5"/>
      <c r="V6" s="5"/>
      <c r="W6" s="5"/>
      <c r="X6" s="5"/>
      <c r="Y6" s="5"/>
      <c r="Z6" s="5"/>
      <c r="AA6" s="9"/>
      <c r="AB6" s="7" t="str">
        <f t="shared" si="10"/>
        <v/>
      </c>
      <c r="AC6" s="9"/>
      <c r="AD6" s="7" t="str">
        <f t="shared" si="11"/>
        <v/>
      </c>
      <c r="AE6" s="5"/>
      <c r="AF6" s="7" t="str">
        <f t="shared" si="12"/>
        <v/>
      </c>
      <c r="AG6" s="5"/>
      <c r="AH6" s="7" t="str">
        <f t="shared" si="13"/>
        <v/>
      </c>
      <c r="AI6" s="5"/>
      <c r="AJ6" s="7" t="str">
        <f t="shared" si="14"/>
        <v/>
      </c>
      <c r="AK6" s="5"/>
      <c r="AL6" s="7" t="str">
        <f t="shared" si="15"/>
        <v/>
      </c>
      <c r="AM6" s="5"/>
      <c r="AN6" s="7" t="str">
        <f t="shared" si="16"/>
        <v/>
      </c>
      <c r="AO6" s="5"/>
      <c r="AP6" s="7" t="str">
        <f t="shared" si="17"/>
        <v/>
      </c>
      <c r="AQ6" s="5"/>
      <c r="AR6" s="7" t="str">
        <f t="shared" si="18"/>
        <v/>
      </c>
      <c r="AS6" s="5"/>
      <c r="AT6" s="7" t="str">
        <f t="shared" si="19"/>
        <v/>
      </c>
      <c r="AU6" s="5"/>
      <c r="AV6" s="5"/>
      <c r="AW6" s="5"/>
      <c r="AX6" s="5"/>
      <c r="AY6" s="5"/>
      <c r="AZ6" s="5"/>
      <c r="BA6" s="5"/>
    </row>
    <row r="7" spans="1:53" ht="14.25">
      <c r="A7" s="4"/>
      <c r="B7" s="5" t="str">
        <f>IF('2026年度健診申込書'!B19&lt;&gt;"",TEXT('2026年度健診申込書'!B19,"YYYY")&amp;TEXT('2026年度健診申込書'!B19,"MM")&amp;TEXT('2026年度健診申込書'!B19,"DD"),"")</f>
        <v/>
      </c>
      <c r="C7" s="5" t="str">
        <f>IF('2026年度健診申込書'!C19&lt;&gt;"",VLOOKUP('2026年度健診申込書'!C19,マスタ!$F$2:$G$11,2,0),"")</f>
        <v/>
      </c>
      <c r="D7" s="7"/>
      <c r="E7" s="7"/>
      <c r="F7" s="7"/>
      <c r="G7" s="7"/>
      <c r="H7" s="5" t="str">
        <f>IF('2026年度健診申込書'!S19&lt;&gt;"",VLOOKUP('2026年度健診申込書'!S19,CourseMaster!$D$1:$G$1002,4,FALSE),IF('2026年度健診申込書'!T19&lt;&gt;"",VLOOKUP('2026年度健診申込書'!T19,CourseMaster!$D$1:$G$1002,4,FALSE),""))</f>
        <v/>
      </c>
      <c r="I7" s="7"/>
      <c r="J7" s="5" t="str">
        <f>CONCATENATE(TRIM(ASC('2026年度健診申込書'!I19))," ",TRIM(ASC('2026年度健診申込書'!J19)))</f>
        <v xml:space="preserve"> </v>
      </c>
      <c r="K7" s="6" t="str">
        <f>CONCATENATE(TRIM('2026年度健診申込書'!K19),"　",TRIM('2026年度健診申込書'!L19))</f>
        <v>　</v>
      </c>
      <c r="L7" s="5" t="str">
        <f>IFERROR(VLOOKUP('2026年度健診申込書'!N19,マスタ!$H$2:$I$3,2,0),"")</f>
        <v/>
      </c>
      <c r="M7" s="5" t="str">
        <f>IF('2026年度健診申込書'!O19&lt;&gt;"",TEXT('2026年度健診申込書'!O19,"YYYY")&amp;TEXT('2026年度健診申込書'!O19,"MM")&amp;TEXT('2026年度健診申込書'!O19,"DD"),"")</f>
        <v/>
      </c>
      <c r="N7" s="5"/>
      <c r="O7" s="5"/>
      <c r="P7" s="8" t="str">
        <f>IF('2026年度健診申込書'!$I19&lt;&gt;"",'2026年度健診申込書'!$C$11,"")</f>
        <v/>
      </c>
      <c r="Q7" s="8" t="str">
        <f>IF('2026年度健診申込書'!$C$10=0,"",IF('2026年度健診申込書'!$P19&lt;&gt;"",'2026年度健診申込書'!$C$10,""))</f>
        <v/>
      </c>
      <c r="R7" s="5" t="str">
        <f>IF('2026年度健診申込書'!P19&lt;&gt;"",'2026年度健診申込書'!P19,"")</f>
        <v/>
      </c>
      <c r="S7" s="5" t="str">
        <f>IF('2026年度健診申込書'!K19&lt;&gt;"",IF('2026年度健診申込書'!$H$7="左記ご住所に送付","2",""),"")</f>
        <v/>
      </c>
      <c r="T7" s="5"/>
      <c r="U7" s="5"/>
      <c r="V7" s="5"/>
      <c r="W7" s="5"/>
      <c r="X7" s="5"/>
      <c r="Y7" s="5"/>
      <c r="Z7" s="5"/>
      <c r="AA7" s="9"/>
      <c r="AB7" s="7" t="str">
        <f t="shared" si="10"/>
        <v/>
      </c>
      <c r="AC7" s="9"/>
      <c r="AD7" s="7" t="str">
        <f t="shared" si="11"/>
        <v/>
      </c>
      <c r="AE7" s="5"/>
      <c r="AF7" s="7" t="str">
        <f t="shared" si="12"/>
        <v/>
      </c>
      <c r="AG7" s="5"/>
      <c r="AH7" s="7" t="str">
        <f t="shared" si="13"/>
        <v/>
      </c>
      <c r="AI7" s="5"/>
      <c r="AJ7" s="7" t="str">
        <f t="shared" si="14"/>
        <v/>
      </c>
      <c r="AK7" s="5"/>
      <c r="AL7" s="7" t="str">
        <f t="shared" si="15"/>
        <v/>
      </c>
      <c r="AM7" s="5"/>
      <c r="AN7" s="7" t="str">
        <f t="shared" si="16"/>
        <v/>
      </c>
      <c r="AO7" s="5"/>
      <c r="AP7" s="7" t="str">
        <f t="shared" si="17"/>
        <v/>
      </c>
      <c r="AQ7" s="5"/>
      <c r="AR7" s="7" t="str">
        <f t="shared" si="18"/>
        <v/>
      </c>
      <c r="AS7" s="5"/>
      <c r="AT7" s="7" t="str">
        <f t="shared" si="19"/>
        <v/>
      </c>
      <c r="AU7" s="5"/>
      <c r="AV7" s="5"/>
      <c r="AW7" s="5"/>
      <c r="AX7" s="5"/>
      <c r="AY7" s="5"/>
      <c r="AZ7" s="5"/>
      <c r="BA7" s="5"/>
    </row>
    <row r="8" spans="1:53" ht="14.25">
      <c r="A8" s="4"/>
      <c r="B8" s="5" t="str">
        <f>IF('2026年度健診申込書'!B20&lt;&gt;"",TEXT('2026年度健診申込書'!B20,"YYYY")&amp;TEXT('2026年度健診申込書'!B20,"MM")&amp;TEXT('2026年度健診申込書'!B20,"DD"),"")</f>
        <v/>
      </c>
      <c r="C8" s="5" t="str">
        <f>IF('2026年度健診申込書'!C20&lt;&gt;"",VLOOKUP('2026年度健診申込書'!C20,マスタ!$F$2:$G$11,2,0),"")</f>
        <v/>
      </c>
      <c r="D8" s="7"/>
      <c r="E8" s="7"/>
      <c r="F8" s="7"/>
      <c r="G8" s="7"/>
      <c r="H8" s="5" t="str">
        <f>IF('2026年度健診申込書'!S20&lt;&gt;"",VLOOKUP('2026年度健診申込書'!S20,CourseMaster!$D$1:$G$1002,4,FALSE),IF('2026年度健診申込書'!T20&lt;&gt;"",VLOOKUP('2026年度健診申込書'!T20,CourseMaster!$D$1:$G$1002,4,FALSE),""))</f>
        <v/>
      </c>
      <c r="I8" s="7"/>
      <c r="J8" s="5" t="str">
        <f>CONCATENATE(TRIM(ASC('2026年度健診申込書'!I20))," ",TRIM(ASC('2026年度健診申込書'!J20)))</f>
        <v xml:space="preserve"> </v>
      </c>
      <c r="K8" s="6" t="str">
        <f>CONCATENATE(TRIM('2026年度健診申込書'!K20),"　",TRIM('2026年度健診申込書'!L20))</f>
        <v>　</v>
      </c>
      <c r="L8" s="5" t="str">
        <f>IFERROR(VLOOKUP('2026年度健診申込書'!N20,マスタ!$H$2:$I$3,2,0),"")</f>
        <v/>
      </c>
      <c r="M8" s="5" t="str">
        <f>IF('2026年度健診申込書'!O20&lt;&gt;"",TEXT('2026年度健診申込書'!O20,"YYYY")&amp;TEXT('2026年度健診申込書'!O20,"MM")&amp;TEXT('2026年度健診申込書'!O20,"DD"),"")</f>
        <v/>
      </c>
      <c r="N8" s="5"/>
      <c r="O8" s="5"/>
      <c r="P8" s="8" t="str">
        <f>IF('2026年度健診申込書'!$I20&lt;&gt;"",'2026年度健診申込書'!$C$11,"")</f>
        <v/>
      </c>
      <c r="Q8" s="8" t="str">
        <f>IF('2026年度健診申込書'!$C$10=0,"",IF('2026年度健診申込書'!$P20&lt;&gt;"",'2026年度健診申込書'!$C$10,""))</f>
        <v/>
      </c>
      <c r="R8" s="5" t="str">
        <f>IF('2026年度健診申込書'!P20&lt;&gt;"",'2026年度健診申込書'!P20,"")</f>
        <v/>
      </c>
      <c r="S8" s="5" t="str">
        <f>IF('2026年度健診申込書'!K20&lt;&gt;"",IF('2026年度健診申込書'!$H$7="左記ご住所に送付","2",""),"")</f>
        <v/>
      </c>
      <c r="T8" s="5"/>
      <c r="U8" s="5"/>
      <c r="V8" s="5"/>
      <c r="W8" s="5"/>
      <c r="X8" s="5"/>
      <c r="Y8" s="5"/>
      <c r="Z8" s="5"/>
      <c r="AA8" s="9"/>
      <c r="AB8" s="7" t="str">
        <f t="shared" si="10"/>
        <v/>
      </c>
      <c r="AC8" s="9"/>
      <c r="AD8" s="7" t="str">
        <f t="shared" si="11"/>
        <v/>
      </c>
      <c r="AE8" s="5"/>
      <c r="AF8" s="7" t="str">
        <f t="shared" si="12"/>
        <v/>
      </c>
      <c r="AG8" s="5"/>
      <c r="AH8" s="7" t="str">
        <f t="shared" si="13"/>
        <v/>
      </c>
      <c r="AI8" s="5"/>
      <c r="AJ8" s="7" t="str">
        <f t="shared" si="14"/>
        <v/>
      </c>
      <c r="AK8" s="5"/>
      <c r="AL8" s="7" t="str">
        <f t="shared" si="15"/>
        <v/>
      </c>
      <c r="AM8" s="5"/>
      <c r="AN8" s="7" t="str">
        <f t="shared" si="16"/>
        <v/>
      </c>
      <c r="AO8" s="5"/>
      <c r="AP8" s="7" t="str">
        <f t="shared" si="17"/>
        <v/>
      </c>
      <c r="AQ8" s="5"/>
      <c r="AR8" s="7" t="str">
        <f t="shared" si="18"/>
        <v/>
      </c>
      <c r="AS8" s="5"/>
      <c r="AT8" s="7" t="str">
        <f t="shared" si="19"/>
        <v/>
      </c>
      <c r="AU8" s="5"/>
      <c r="AV8" s="5"/>
      <c r="AW8" s="5"/>
      <c r="AX8" s="5"/>
      <c r="AY8" s="5"/>
      <c r="AZ8" s="5"/>
      <c r="BA8" s="5"/>
    </row>
    <row r="9" spans="1:53" ht="14.25">
      <c r="A9" s="4"/>
      <c r="B9" s="5" t="str">
        <f>IF('2026年度健診申込書'!B21&lt;&gt;"",TEXT('2026年度健診申込書'!B21,"YYYY")&amp;TEXT('2026年度健診申込書'!B21,"MM")&amp;TEXT('2026年度健診申込書'!B21,"DD"),"")</f>
        <v/>
      </c>
      <c r="C9" s="5" t="str">
        <f>IF('2026年度健診申込書'!C21&lt;&gt;"",VLOOKUP('2026年度健診申込書'!C21,マスタ!$F$2:$G$11,2,0),"")</f>
        <v/>
      </c>
      <c r="D9" s="7"/>
      <c r="E9" s="7"/>
      <c r="F9" s="7"/>
      <c r="G9" s="7"/>
      <c r="H9" s="5" t="str">
        <f>IF('2026年度健診申込書'!S21&lt;&gt;"",VLOOKUP('2026年度健診申込書'!S21,CourseMaster!$D$1:$G$1002,4,FALSE),IF('2026年度健診申込書'!T21&lt;&gt;"",VLOOKUP('2026年度健診申込書'!T21,CourseMaster!$D$1:$G$1002,4,FALSE),""))</f>
        <v/>
      </c>
      <c r="I9" s="7"/>
      <c r="J9" s="5" t="str">
        <f>CONCATENATE(TRIM(ASC('2026年度健診申込書'!I21))," ",TRIM(ASC('2026年度健診申込書'!J21)))</f>
        <v xml:space="preserve"> </v>
      </c>
      <c r="K9" s="6" t="str">
        <f>CONCATENATE(TRIM('2026年度健診申込書'!K21),"　",TRIM('2026年度健診申込書'!L21))</f>
        <v>　</v>
      </c>
      <c r="L9" s="5" t="str">
        <f>IFERROR(VLOOKUP('2026年度健診申込書'!N21,マスタ!$H$2:$I$3,2,0),"")</f>
        <v/>
      </c>
      <c r="M9" s="5" t="str">
        <f>IF('2026年度健診申込書'!O21&lt;&gt;"",TEXT('2026年度健診申込書'!O21,"YYYY")&amp;TEXT('2026年度健診申込書'!O21,"MM")&amp;TEXT('2026年度健診申込書'!O21,"DD"),"")</f>
        <v/>
      </c>
      <c r="N9" s="5"/>
      <c r="O9" s="5"/>
      <c r="P9" s="8" t="str">
        <f>IF('2026年度健診申込書'!$I21&lt;&gt;"",'2026年度健診申込書'!$C$11,"")</f>
        <v/>
      </c>
      <c r="Q9" s="8" t="str">
        <f>IF('2026年度健診申込書'!$C$10=0,"",IF('2026年度健診申込書'!$P21&lt;&gt;"",'2026年度健診申込書'!$C$10,""))</f>
        <v/>
      </c>
      <c r="R9" s="5" t="str">
        <f>IF('2026年度健診申込書'!P21&lt;&gt;"",'2026年度健診申込書'!P21,"")</f>
        <v/>
      </c>
      <c r="S9" s="5" t="str">
        <f>IF('2026年度健診申込書'!K21&lt;&gt;"",IF('2026年度健診申込書'!$H$7="左記ご住所に送付","2",""),"")</f>
        <v/>
      </c>
      <c r="T9" s="5"/>
      <c r="U9" s="5"/>
      <c r="V9" s="5"/>
      <c r="W9" s="5"/>
      <c r="X9" s="5"/>
      <c r="Y9" s="5"/>
      <c r="Z9" s="5"/>
      <c r="AA9" s="9"/>
      <c r="AB9" s="7" t="str">
        <f t="shared" ref="AB9:AB72" si="20">IF(ISNUMBER(AA9),"1","")</f>
        <v/>
      </c>
      <c r="AC9" s="9"/>
      <c r="AD9" s="7" t="str">
        <f t="shared" ref="AD9:AD72" si="21">IF(ISNUMBER(AC9),"1","")</f>
        <v/>
      </c>
      <c r="AE9" s="5"/>
      <c r="AF9" s="7" t="str">
        <f t="shared" ref="AF9:AF72" si="22">IF(ISNUMBER(AE9),"1","")</f>
        <v/>
      </c>
      <c r="AG9" s="5"/>
      <c r="AH9" s="7" t="str">
        <f t="shared" ref="AH9:AH72" si="23">IF(ISNUMBER(AG9),"1","")</f>
        <v/>
      </c>
      <c r="AI9" s="5"/>
      <c r="AJ9" s="7" t="str">
        <f t="shared" ref="AJ9:AJ72" si="24">IF(ISNUMBER(AI9),"1","")</f>
        <v/>
      </c>
      <c r="AK9" s="5"/>
      <c r="AL9" s="7" t="str">
        <f t="shared" ref="AL9:AL72" si="25">IF(ISNUMBER(AK9),"1","")</f>
        <v/>
      </c>
      <c r="AM9" s="5"/>
      <c r="AN9" s="7" t="str">
        <f t="shared" ref="AN9:AN72" si="26">IF(ISNUMBER(AM9),"1","")</f>
        <v/>
      </c>
      <c r="AO9" s="5"/>
      <c r="AP9" s="7" t="str">
        <f t="shared" ref="AP9:AP72" si="27">IF(ISNUMBER(AO9),"1","")</f>
        <v/>
      </c>
      <c r="AQ9" s="5"/>
      <c r="AR9" s="7" t="str">
        <f t="shared" ref="AR9:AR72" si="28">IF(ISNUMBER(AQ9),"1","")</f>
        <v/>
      </c>
      <c r="AS9" s="5"/>
      <c r="AT9" s="7" t="str">
        <f t="shared" ref="AT9:AT72" si="29">IF(ISNUMBER(AS9),"1","")</f>
        <v/>
      </c>
      <c r="AU9" s="5"/>
      <c r="AV9" s="5"/>
      <c r="AW9" s="5"/>
      <c r="AX9" s="5"/>
      <c r="AY9" s="5"/>
      <c r="AZ9" s="5"/>
      <c r="BA9" s="5"/>
    </row>
    <row r="10" spans="1:53" ht="14.25">
      <c r="A10" s="4"/>
      <c r="B10" s="5" t="str">
        <f>IF('2026年度健診申込書'!B22&lt;&gt;"",TEXT('2026年度健診申込書'!B22,"YYYY")&amp;TEXT('2026年度健診申込書'!B22,"MM")&amp;TEXT('2026年度健診申込書'!B22,"DD"),"")</f>
        <v/>
      </c>
      <c r="C10" s="5" t="str">
        <f>IF('2026年度健診申込書'!C22&lt;&gt;"",VLOOKUP('2026年度健診申込書'!C22,マスタ!$F$2:$G$11,2,0),"")</f>
        <v/>
      </c>
      <c r="D10" s="7"/>
      <c r="E10" s="7"/>
      <c r="F10" s="7"/>
      <c r="G10" s="7"/>
      <c r="H10" s="5" t="str">
        <f>IF('2026年度健診申込書'!S22&lt;&gt;"",VLOOKUP('2026年度健診申込書'!S22,CourseMaster!$D$1:$G$1002,4,FALSE),IF('2026年度健診申込書'!T22&lt;&gt;"",VLOOKUP('2026年度健診申込書'!T22,CourseMaster!$D$1:$G$1002,4,FALSE),""))</f>
        <v/>
      </c>
      <c r="I10" s="7"/>
      <c r="J10" s="5" t="str">
        <f>CONCATENATE(TRIM(ASC('2026年度健診申込書'!I22))," ",TRIM(ASC('2026年度健診申込書'!J22)))</f>
        <v xml:space="preserve"> </v>
      </c>
      <c r="K10" s="6" t="str">
        <f>CONCATENATE(TRIM('2026年度健診申込書'!K22),"　",TRIM('2026年度健診申込書'!L22))</f>
        <v>　</v>
      </c>
      <c r="L10" s="5" t="str">
        <f>IFERROR(VLOOKUP('2026年度健診申込書'!N22,マスタ!$H$2:$I$3,2,0),"")</f>
        <v/>
      </c>
      <c r="M10" s="5" t="str">
        <f>IF('2026年度健診申込書'!O22&lt;&gt;"",TEXT('2026年度健診申込書'!O22,"YYYY")&amp;TEXT('2026年度健診申込書'!O22,"MM")&amp;TEXT('2026年度健診申込書'!O22,"DD"),"")</f>
        <v/>
      </c>
      <c r="N10" s="5"/>
      <c r="O10" s="5"/>
      <c r="P10" s="8" t="str">
        <f>IF('2026年度健診申込書'!$I22&lt;&gt;"",'2026年度健診申込書'!$C$11,"")</f>
        <v/>
      </c>
      <c r="Q10" s="8" t="str">
        <f>IF('2026年度健診申込書'!$C$10=0,"",IF('2026年度健診申込書'!$P22&lt;&gt;"",'2026年度健診申込書'!$C$10,""))</f>
        <v/>
      </c>
      <c r="R10" s="5" t="str">
        <f>IF('2026年度健診申込書'!P22&lt;&gt;"",'2026年度健診申込書'!P22,"")</f>
        <v/>
      </c>
      <c r="S10" s="5" t="str">
        <f>IF('2026年度健診申込書'!K22&lt;&gt;"",IF('2026年度健診申込書'!$H$7="左記ご住所に送付","2",""),"")</f>
        <v/>
      </c>
      <c r="T10" s="5"/>
      <c r="U10" s="5"/>
      <c r="V10" s="5"/>
      <c r="W10" s="5"/>
      <c r="X10" s="5"/>
      <c r="Y10" s="5"/>
      <c r="Z10" s="5"/>
      <c r="AA10" s="9"/>
      <c r="AB10" s="7" t="str">
        <f t="shared" si="20"/>
        <v/>
      </c>
      <c r="AC10" s="9"/>
      <c r="AD10" s="7" t="str">
        <f t="shared" si="21"/>
        <v/>
      </c>
      <c r="AE10" s="5"/>
      <c r="AF10" s="7" t="str">
        <f t="shared" si="22"/>
        <v/>
      </c>
      <c r="AG10" s="5"/>
      <c r="AH10" s="7" t="str">
        <f t="shared" si="23"/>
        <v/>
      </c>
      <c r="AI10" s="5"/>
      <c r="AJ10" s="7" t="str">
        <f t="shared" si="24"/>
        <v/>
      </c>
      <c r="AK10" s="5"/>
      <c r="AL10" s="7" t="str">
        <f t="shared" si="25"/>
        <v/>
      </c>
      <c r="AM10" s="5"/>
      <c r="AN10" s="7" t="str">
        <f t="shared" si="26"/>
        <v/>
      </c>
      <c r="AO10" s="5"/>
      <c r="AP10" s="7" t="str">
        <f t="shared" si="27"/>
        <v/>
      </c>
      <c r="AQ10" s="5"/>
      <c r="AR10" s="7" t="str">
        <f t="shared" si="28"/>
        <v/>
      </c>
      <c r="AS10" s="5"/>
      <c r="AT10" s="7" t="str">
        <f t="shared" si="29"/>
        <v/>
      </c>
      <c r="AU10" s="5"/>
      <c r="AV10" s="5"/>
      <c r="AW10" s="5"/>
      <c r="AX10" s="5"/>
      <c r="AY10" s="5"/>
      <c r="AZ10" s="5"/>
      <c r="BA10" s="5"/>
    </row>
    <row r="11" spans="1:53" ht="14.25">
      <c r="A11" s="4"/>
      <c r="B11" s="5" t="str">
        <f>IF('2026年度健診申込書'!B23&lt;&gt;"",TEXT('2026年度健診申込書'!B23,"YYYY")&amp;TEXT('2026年度健診申込書'!B23,"MM")&amp;TEXT('2026年度健診申込書'!B23,"DD"),"")</f>
        <v/>
      </c>
      <c r="C11" s="5" t="str">
        <f>IF('2026年度健診申込書'!C23&lt;&gt;"",VLOOKUP('2026年度健診申込書'!C23,マスタ!$F$2:$G$11,2,0),"")</f>
        <v/>
      </c>
      <c r="D11" s="7"/>
      <c r="E11" s="7"/>
      <c r="F11" s="7"/>
      <c r="G11" s="7"/>
      <c r="H11" s="5" t="str">
        <f>IF('2026年度健診申込書'!S23&lt;&gt;"",VLOOKUP('2026年度健診申込書'!S23,CourseMaster!$D$1:$G$1002,4,FALSE),IF('2026年度健診申込書'!T23&lt;&gt;"",VLOOKUP('2026年度健診申込書'!T23,CourseMaster!$D$1:$G$1002,4,FALSE),""))</f>
        <v/>
      </c>
      <c r="I11" s="7"/>
      <c r="J11" s="5" t="str">
        <f>CONCATENATE(TRIM(ASC('2026年度健診申込書'!I23))," ",TRIM(ASC('2026年度健診申込書'!J23)))</f>
        <v xml:space="preserve"> </v>
      </c>
      <c r="K11" s="6" t="str">
        <f>CONCATENATE(TRIM('2026年度健診申込書'!K23),"　",TRIM('2026年度健診申込書'!L23))</f>
        <v>　</v>
      </c>
      <c r="L11" s="5" t="str">
        <f>IFERROR(VLOOKUP('2026年度健診申込書'!N23,マスタ!$H$2:$I$3,2,0),"")</f>
        <v/>
      </c>
      <c r="M11" s="5" t="str">
        <f>IF('2026年度健診申込書'!O23&lt;&gt;"",TEXT('2026年度健診申込書'!O23,"YYYY")&amp;TEXT('2026年度健診申込書'!O23,"MM")&amp;TEXT('2026年度健診申込書'!O23,"DD"),"")</f>
        <v/>
      </c>
      <c r="N11" s="5"/>
      <c r="O11" s="5"/>
      <c r="P11" s="8" t="str">
        <f>IF('2026年度健診申込書'!$I23&lt;&gt;"",'2026年度健診申込書'!$C$11,"")</f>
        <v/>
      </c>
      <c r="Q11" s="8" t="str">
        <f>IF('2026年度健診申込書'!$C$10=0,"",IF('2026年度健診申込書'!$P23&lt;&gt;"",'2026年度健診申込書'!$C$10,""))</f>
        <v/>
      </c>
      <c r="R11" s="5" t="str">
        <f>IF('2026年度健診申込書'!P23&lt;&gt;"",'2026年度健診申込書'!P23,"")</f>
        <v/>
      </c>
      <c r="S11" s="5" t="str">
        <f>IF('2026年度健診申込書'!K23&lt;&gt;"",IF('2026年度健診申込書'!$H$7="左記ご住所に送付","2",""),"")</f>
        <v/>
      </c>
      <c r="T11" s="5"/>
      <c r="U11" s="5"/>
      <c r="V11" s="5"/>
      <c r="W11" s="5"/>
      <c r="X11" s="5"/>
      <c r="Y11" s="5"/>
      <c r="Z11" s="5"/>
      <c r="AA11" s="9"/>
      <c r="AB11" s="7" t="str">
        <f t="shared" si="20"/>
        <v/>
      </c>
      <c r="AC11" s="9"/>
      <c r="AD11" s="7" t="str">
        <f t="shared" si="21"/>
        <v/>
      </c>
      <c r="AE11" s="5"/>
      <c r="AF11" s="7" t="str">
        <f t="shared" si="22"/>
        <v/>
      </c>
      <c r="AG11" s="5"/>
      <c r="AH11" s="7" t="str">
        <f t="shared" si="23"/>
        <v/>
      </c>
      <c r="AI11" s="5"/>
      <c r="AJ11" s="7" t="str">
        <f t="shared" si="24"/>
        <v/>
      </c>
      <c r="AK11" s="5"/>
      <c r="AL11" s="7" t="str">
        <f t="shared" si="25"/>
        <v/>
      </c>
      <c r="AM11" s="5"/>
      <c r="AN11" s="7" t="str">
        <f t="shared" si="26"/>
        <v/>
      </c>
      <c r="AO11" s="5"/>
      <c r="AP11" s="7" t="str">
        <f t="shared" si="27"/>
        <v/>
      </c>
      <c r="AQ11" s="5"/>
      <c r="AR11" s="7" t="str">
        <f t="shared" si="28"/>
        <v/>
      </c>
      <c r="AS11" s="5"/>
      <c r="AT11" s="7" t="str">
        <f t="shared" si="29"/>
        <v/>
      </c>
      <c r="AU11" s="5"/>
      <c r="AV11" s="5"/>
      <c r="AW11" s="5"/>
      <c r="AX11" s="5"/>
      <c r="AY11" s="5"/>
      <c r="AZ11" s="5"/>
      <c r="BA11" s="5"/>
    </row>
    <row r="12" spans="1:53" ht="14.25">
      <c r="A12" s="4"/>
      <c r="B12" s="5" t="str">
        <f>IF('2026年度健診申込書'!B24&lt;&gt;"",TEXT('2026年度健診申込書'!B24,"YYYY")&amp;TEXT('2026年度健診申込書'!B24,"MM")&amp;TEXT('2026年度健診申込書'!B24,"DD"),"")</f>
        <v/>
      </c>
      <c r="C12" s="5" t="str">
        <f>IF('2026年度健診申込書'!C24&lt;&gt;"",VLOOKUP('2026年度健診申込書'!C24,マスタ!$F$2:$G$11,2,0),"")</f>
        <v/>
      </c>
      <c r="D12" s="7"/>
      <c r="E12" s="7"/>
      <c r="F12" s="7"/>
      <c r="G12" s="7"/>
      <c r="H12" s="5" t="str">
        <f>IF('2026年度健診申込書'!S24&lt;&gt;"",VLOOKUP('2026年度健診申込書'!S24,CourseMaster!$D$1:$G$1002,4,FALSE),IF('2026年度健診申込書'!T24&lt;&gt;"",VLOOKUP('2026年度健診申込書'!T24,CourseMaster!$D$1:$G$1002,4,FALSE),""))</f>
        <v/>
      </c>
      <c r="I12" s="7"/>
      <c r="J12" s="5" t="str">
        <f>CONCATENATE(TRIM(ASC('2026年度健診申込書'!I24))," ",TRIM(ASC('2026年度健診申込書'!J24)))</f>
        <v xml:space="preserve"> </v>
      </c>
      <c r="K12" s="6" t="str">
        <f>CONCATENATE(TRIM('2026年度健診申込書'!K24),"　",TRIM('2026年度健診申込書'!L24))</f>
        <v>　</v>
      </c>
      <c r="L12" s="5" t="str">
        <f>IFERROR(VLOOKUP('2026年度健診申込書'!N24,マスタ!$H$2:$I$3,2,0),"")</f>
        <v/>
      </c>
      <c r="M12" s="5" t="str">
        <f>IF('2026年度健診申込書'!O24&lt;&gt;"",TEXT('2026年度健診申込書'!O24,"YYYY")&amp;TEXT('2026年度健診申込書'!O24,"MM")&amp;TEXT('2026年度健診申込書'!O24,"DD"),"")</f>
        <v/>
      </c>
      <c r="N12" s="5"/>
      <c r="O12" s="5"/>
      <c r="P12" s="8" t="str">
        <f>IF('2026年度健診申込書'!$I24&lt;&gt;"",'2026年度健診申込書'!$C$11,"")</f>
        <v/>
      </c>
      <c r="Q12" s="8" t="str">
        <f>IF('2026年度健診申込書'!$C$10=0,"",IF('2026年度健診申込書'!$P24&lt;&gt;"",'2026年度健診申込書'!$C$10,""))</f>
        <v/>
      </c>
      <c r="R12" s="5" t="str">
        <f>IF('2026年度健診申込書'!P24&lt;&gt;"",'2026年度健診申込書'!P24,"")</f>
        <v/>
      </c>
      <c r="S12" s="5" t="str">
        <f>IF('2026年度健診申込書'!K24&lt;&gt;"",IF('2026年度健診申込書'!$H$7="左記ご住所に送付","2",""),"")</f>
        <v/>
      </c>
      <c r="T12" s="5"/>
      <c r="U12" s="5"/>
      <c r="V12" s="5"/>
      <c r="W12" s="5"/>
      <c r="X12" s="5"/>
      <c r="Y12" s="5"/>
      <c r="Z12" s="5"/>
      <c r="AA12" s="9"/>
      <c r="AB12" s="7" t="str">
        <f t="shared" si="20"/>
        <v/>
      </c>
      <c r="AC12" s="9"/>
      <c r="AD12" s="7" t="str">
        <f t="shared" si="21"/>
        <v/>
      </c>
      <c r="AE12" s="5"/>
      <c r="AF12" s="7" t="str">
        <f t="shared" si="22"/>
        <v/>
      </c>
      <c r="AG12" s="5"/>
      <c r="AH12" s="7" t="str">
        <f t="shared" si="23"/>
        <v/>
      </c>
      <c r="AI12" s="5"/>
      <c r="AJ12" s="7" t="str">
        <f t="shared" si="24"/>
        <v/>
      </c>
      <c r="AK12" s="5"/>
      <c r="AL12" s="7" t="str">
        <f t="shared" si="25"/>
        <v/>
      </c>
      <c r="AM12" s="5"/>
      <c r="AN12" s="7" t="str">
        <f t="shared" si="26"/>
        <v/>
      </c>
      <c r="AO12" s="5"/>
      <c r="AP12" s="7" t="str">
        <f t="shared" si="27"/>
        <v/>
      </c>
      <c r="AQ12" s="5"/>
      <c r="AR12" s="7" t="str">
        <f t="shared" si="28"/>
        <v/>
      </c>
      <c r="AS12" s="5"/>
      <c r="AT12" s="7" t="str">
        <f t="shared" si="29"/>
        <v/>
      </c>
      <c r="AU12" s="5"/>
      <c r="AV12" s="5"/>
      <c r="AW12" s="5"/>
      <c r="AX12" s="5"/>
      <c r="AY12" s="5"/>
      <c r="AZ12" s="5"/>
      <c r="BA12" s="5"/>
    </row>
    <row r="13" spans="1:53" ht="14.25">
      <c r="A13" s="4"/>
      <c r="B13" s="5" t="str">
        <f>IF('2026年度健診申込書'!B25&lt;&gt;"",TEXT('2026年度健診申込書'!B25,"YYYY")&amp;TEXT('2026年度健診申込書'!B25,"MM")&amp;TEXT('2026年度健診申込書'!B25,"DD"),"")</f>
        <v/>
      </c>
      <c r="C13" s="5" t="str">
        <f>IF('2026年度健診申込書'!C25&lt;&gt;"",VLOOKUP('2026年度健診申込書'!C25,マスタ!$F$2:$G$11,2,0),"")</f>
        <v/>
      </c>
      <c r="D13" s="7"/>
      <c r="E13" s="7"/>
      <c r="F13" s="7"/>
      <c r="G13" s="7"/>
      <c r="H13" s="5" t="str">
        <f>IF('2026年度健診申込書'!S25&lt;&gt;"",VLOOKUP('2026年度健診申込書'!S25,CourseMaster!$D$1:$G$1002,4,FALSE),IF('2026年度健診申込書'!T25&lt;&gt;"",VLOOKUP('2026年度健診申込書'!T25,CourseMaster!$D$1:$G$1002,4,FALSE),""))</f>
        <v/>
      </c>
      <c r="I13" s="7"/>
      <c r="J13" s="5" t="str">
        <f>CONCATENATE(TRIM(ASC('2026年度健診申込書'!I25))," ",TRIM(ASC('2026年度健診申込書'!J25)))</f>
        <v xml:space="preserve"> </v>
      </c>
      <c r="K13" s="6" t="str">
        <f>CONCATENATE(TRIM('2026年度健診申込書'!K25),"　",TRIM('2026年度健診申込書'!L25))</f>
        <v>　</v>
      </c>
      <c r="L13" s="5" t="str">
        <f>IFERROR(VLOOKUP('2026年度健診申込書'!N25,マスタ!$H$2:$I$3,2,0),"")</f>
        <v/>
      </c>
      <c r="M13" s="5" t="str">
        <f>IF('2026年度健診申込書'!O25&lt;&gt;"",TEXT('2026年度健診申込書'!O25,"YYYY")&amp;TEXT('2026年度健診申込書'!O25,"MM")&amp;TEXT('2026年度健診申込書'!O25,"DD"),"")</f>
        <v/>
      </c>
      <c r="N13" s="5"/>
      <c r="O13" s="5"/>
      <c r="P13" s="8" t="str">
        <f>IF('2026年度健診申込書'!$I25&lt;&gt;"",'2026年度健診申込書'!$C$11,"")</f>
        <v/>
      </c>
      <c r="Q13" s="8" t="str">
        <f>IF('2026年度健診申込書'!$C$10=0,"",IF('2026年度健診申込書'!$P25&lt;&gt;"",'2026年度健診申込書'!$C$10,""))</f>
        <v/>
      </c>
      <c r="R13" s="5" t="str">
        <f>IF('2026年度健診申込書'!P25&lt;&gt;"",'2026年度健診申込書'!P25,"")</f>
        <v/>
      </c>
      <c r="S13" s="5" t="str">
        <f>IF('2026年度健診申込書'!K25&lt;&gt;"",IF('2026年度健診申込書'!$H$7="左記ご住所に送付","2",""),"")</f>
        <v/>
      </c>
      <c r="T13" s="5"/>
      <c r="U13" s="5"/>
      <c r="V13" s="5"/>
      <c r="W13" s="5"/>
      <c r="X13" s="5"/>
      <c r="Y13" s="5"/>
      <c r="Z13" s="5"/>
      <c r="AA13" s="9"/>
      <c r="AB13" s="7" t="str">
        <f t="shared" si="20"/>
        <v/>
      </c>
      <c r="AC13" s="9"/>
      <c r="AD13" s="7" t="str">
        <f t="shared" si="21"/>
        <v/>
      </c>
      <c r="AE13" s="5"/>
      <c r="AF13" s="7" t="str">
        <f t="shared" si="22"/>
        <v/>
      </c>
      <c r="AG13" s="5"/>
      <c r="AH13" s="7" t="str">
        <f t="shared" si="23"/>
        <v/>
      </c>
      <c r="AI13" s="5"/>
      <c r="AJ13" s="7" t="str">
        <f t="shared" si="24"/>
        <v/>
      </c>
      <c r="AK13" s="5"/>
      <c r="AL13" s="7" t="str">
        <f t="shared" si="25"/>
        <v/>
      </c>
      <c r="AM13" s="5"/>
      <c r="AN13" s="7" t="str">
        <f t="shared" si="26"/>
        <v/>
      </c>
      <c r="AO13" s="5"/>
      <c r="AP13" s="7" t="str">
        <f t="shared" si="27"/>
        <v/>
      </c>
      <c r="AQ13" s="5"/>
      <c r="AR13" s="7" t="str">
        <f t="shared" si="28"/>
        <v/>
      </c>
      <c r="AS13" s="5"/>
      <c r="AT13" s="7" t="str">
        <f t="shared" si="29"/>
        <v/>
      </c>
      <c r="AU13" s="5"/>
      <c r="AV13" s="5"/>
      <c r="AW13" s="5"/>
      <c r="AX13" s="5"/>
      <c r="AY13" s="5"/>
      <c r="AZ13" s="5"/>
      <c r="BA13" s="5"/>
    </row>
    <row r="14" spans="1:53" ht="14.25">
      <c r="A14" s="4"/>
      <c r="B14" s="5" t="str">
        <f>IF('2026年度健診申込書'!B26&lt;&gt;"",TEXT('2026年度健診申込書'!B26,"YYYY")&amp;TEXT('2026年度健診申込書'!B26,"MM")&amp;TEXT('2026年度健診申込書'!B26,"DD"),"")</f>
        <v/>
      </c>
      <c r="C14" s="5" t="str">
        <f>IF('2026年度健診申込書'!C26&lt;&gt;"",VLOOKUP('2026年度健診申込書'!C26,マスタ!$F$2:$G$11,2,0),"")</f>
        <v/>
      </c>
      <c r="D14" s="7"/>
      <c r="E14" s="7"/>
      <c r="F14" s="7"/>
      <c r="G14" s="7"/>
      <c r="H14" s="5" t="str">
        <f>IF('2026年度健診申込書'!S26&lt;&gt;"",VLOOKUP('2026年度健診申込書'!S26,CourseMaster!$D$1:$G$1002,4,FALSE),IF('2026年度健診申込書'!T26&lt;&gt;"",VLOOKUP('2026年度健診申込書'!T26,CourseMaster!$D$1:$G$1002,4,FALSE),""))</f>
        <v/>
      </c>
      <c r="I14" s="7"/>
      <c r="J14" s="5" t="str">
        <f>CONCATENATE(TRIM(ASC('2026年度健診申込書'!I26))," ",TRIM(ASC('2026年度健診申込書'!J26)))</f>
        <v xml:space="preserve"> </v>
      </c>
      <c r="K14" s="6" t="str">
        <f>CONCATENATE(TRIM('2026年度健診申込書'!K26),"　",TRIM('2026年度健診申込書'!L26))</f>
        <v>　</v>
      </c>
      <c r="L14" s="5" t="str">
        <f>IFERROR(VLOOKUP('2026年度健診申込書'!N26,マスタ!$H$2:$I$3,2,0),"")</f>
        <v/>
      </c>
      <c r="M14" s="5" t="str">
        <f>IF('2026年度健診申込書'!O26&lt;&gt;"",TEXT('2026年度健診申込書'!O26,"YYYY")&amp;TEXT('2026年度健診申込書'!O26,"MM")&amp;TEXT('2026年度健診申込書'!O26,"DD"),"")</f>
        <v/>
      </c>
      <c r="N14" s="5"/>
      <c r="O14" s="5"/>
      <c r="P14" s="8" t="str">
        <f>IF('2026年度健診申込書'!$I26&lt;&gt;"",'2026年度健診申込書'!$C$11,"")</f>
        <v/>
      </c>
      <c r="Q14" s="8" t="str">
        <f>IF('2026年度健診申込書'!$C$10=0,"",IF('2026年度健診申込書'!$P26&lt;&gt;"",'2026年度健診申込書'!$C$10,""))</f>
        <v/>
      </c>
      <c r="R14" s="5" t="str">
        <f>IF('2026年度健診申込書'!P26&lt;&gt;"",'2026年度健診申込書'!P26,"")</f>
        <v/>
      </c>
      <c r="S14" s="5" t="str">
        <f>IF('2026年度健診申込書'!K26&lt;&gt;"",IF('2026年度健診申込書'!$H$7="左記ご住所に送付","2",""),"")</f>
        <v/>
      </c>
      <c r="T14" s="5"/>
      <c r="U14" s="5"/>
      <c r="V14" s="5"/>
      <c r="W14" s="5"/>
      <c r="X14" s="5"/>
      <c r="Y14" s="5"/>
      <c r="Z14" s="5"/>
      <c r="AA14" s="9"/>
      <c r="AB14" s="7" t="str">
        <f t="shared" si="20"/>
        <v/>
      </c>
      <c r="AC14" s="9"/>
      <c r="AD14" s="7" t="str">
        <f t="shared" si="21"/>
        <v/>
      </c>
      <c r="AE14" s="5"/>
      <c r="AF14" s="7" t="str">
        <f t="shared" si="22"/>
        <v/>
      </c>
      <c r="AG14" s="5"/>
      <c r="AH14" s="7" t="str">
        <f t="shared" si="23"/>
        <v/>
      </c>
      <c r="AI14" s="5"/>
      <c r="AJ14" s="7" t="str">
        <f t="shared" si="24"/>
        <v/>
      </c>
      <c r="AK14" s="5"/>
      <c r="AL14" s="7" t="str">
        <f t="shared" si="25"/>
        <v/>
      </c>
      <c r="AM14" s="5"/>
      <c r="AN14" s="7" t="str">
        <f t="shared" si="26"/>
        <v/>
      </c>
      <c r="AO14" s="5"/>
      <c r="AP14" s="7" t="str">
        <f t="shared" si="27"/>
        <v/>
      </c>
      <c r="AQ14" s="5"/>
      <c r="AR14" s="7" t="str">
        <f t="shared" si="28"/>
        <v/>
      </c>
      <c r="AS14" s="5"/>
      <c r="AT14" s="7" t="str">
        <f t="shared" si="29"/>
        <v/>
      </c>
      <c r="AU14" s="5"/>
      <c r="AV14" s="5"/>
      <c r="AW14" s="5"/>
      <c r="AX14" s="5"/>
      <c r="AY14" s="5"/>
      <c r="AZ14" s="5"/>
      <c r="BA14" s="5"/>
    </row>
    <row r="15" spans="1:53" ht="14.25">
      <c r="A15" s="4"/>
      <c r="B15" s="5" t="str">
        <f>IF('2026年度健診申込書'!B27&lt;&gt;"",TEXT('2026年度健診申込書'!B27,"YYYY")&amp;TEXT('2026年度健診申込書'!B27,"MM")&amp;TEXT('2026年度健診申込書'!B27,"DD"),"")</f>
        <v/>
      </c>
      <c r="C15" s="5" t="str">
        <f>IF('2026年度健診申込書'!C27&lt;&gt;"",VLOOKUP('2026年度健診申込書'!C27,マスタ!$F$2:$G$11,2,0),"")</f>
        <v/>
      </c>
      <c r="D15" s="7"/>
      <c r="E15" s="7"/>
      <c r="F15" s="7"/>
      <c r="G15" s="7"/>
      <c r="H15" s="5" t="str">
        <f>IF('2026年度健診申込書'!S27&lt;&gt;"",VLOOKUP('2026年度健診申込書'!S27,CourseMaster!$D$1:$G$1002,4,FALSE),IF('2026年度健診申込書'!T27&lt;&gt;"",VLOOKUP('2026年度健診申込書'!T27,CourseMaster!$D$1:$G$1002,4,FALSE),""))</f>
        <v/>
      </c>
      <c r="I15" s="7"/>
      <c r="J15" s="5" t="str">
        <f>CONCATENATE(TRIM(ASC('2026年度健診申込書'!I27))," ",TRIM(ASC('2026年度健診申込書'!J27)))</f>
        <v xml:space="preserve"> </v>
      </c>
      <c r="K15" s="6" t="str">
        <f>CONCATENATE(TRIM('2026年度健診申込書'!K27),"　",TRIM('2026年度健診申込書'!L27))</f>
        <v>　</v>
      </c>
      <c r="L15" s="5" t="str">
        <f>IFERROR(VLOOKUP('2026年度健診申込書'!N27,マスタ!$H$2:$I$3,2,0),"")</f>
        <v/>
      </c>
      <c r="M15" s="5" t="str">
        <f>IF('2026年度健診申込書'!O27&lt;&gt;"",TEXT('2026年度健診申込書'!O27,"YYYY")&amp;TEXT('2026年度健診申込書'!O27,"MM")&amp;TEXT('2026年度健診申込書'!O27,"DD"),"")</f>
        <v/>
      </c>
      <c r="N15" s="5"/>
      <c r="O15" s="5"/>
      <c r="P15" s="8" t="str">
        <f>IF('2026年度健診申込書'!$I27&lt;&gt;"",'2026年度健診申込書'!$C$11,"")</f>
        <v/>
      </c>
      <c r="Q15" s="8" t="str">
        <f>IF('2026年度健診申込書'!$C$10=0,"",IF('2026年度健診申込書'!$P27&lt;&gt;"",'2026年度健診申込書'!$C$10,""))</f>
        <v/>
      </c>
      <c r="R15" s="5" t="str">
        <f>IF('2026年度健診申込書'!P27&lt;&gt;"",'2026年度健診申込書'!P27,"")</f>
        <v/>
      </c>
      <c r="S15" s="5" t="str">
        <f>IF('2026年度健診申込書'!K27&lt;&gt;"",IF('2026年度健診申込書'!$H$7="左記ご住所に送付","2",""),"")</f>
        <v/>
      </c>
      <c r="T15" s="5"/>
      <c r="U15" s="5"/>
      <c r="V15" s="5"/>
      <c r="W15" s="5"/>
      <c r="X15" s="5"/>
      <c r="Y15" s="5"/>
      <c r="Z15" s="5"/>
      <c r="AA15" s="9"/>
      <c r="AB15" s="7" t="str">
        <f t="shared" si="20"/>
        <v/>
      </c>
      <c r="AC15" s="9"/>
      <c r="AD15" s="7" t="str">
        <f t="shared" si="21"/>
        <v/>
      </c>
      <c r="AE15" s="5"/>
      <c r="AF15" s="7" t="str">
        <f t="shared" si="22"/>
        <v/>
      </c>
      <c r="AG15" s="5"/>
      <c r="AH15" s="7" t="str">
        <f t="shared" si="23"/>
        <v/>
      </c>
      <c r="AI15" s="5"/>
      <c r="AJ15" s="7" t="str">
        <f t="shared" si="24"/>
        <v/>
      </c>
      <c r="AK15" s="5"/>
      <c r="AL15" s="7" t="str">
        <f t="shared" si="25"/>
        <v/>
      </c>
      <c r="AM15" s="5"/>
      <c r="AN15" s="7" t="str">
        <f t="shared" si="26"/>
        <v/>
      </c>
      <c r="AO15" s="5"/>
      <c r="AP15" s="7" t="str">
        <f t="shared" si="27"/>
        <v/>
      </c>
      <c r="AQ15" s="5"/>
      <c r="AR15" s="7" t="str">
        <f t="shared" si="28"/>
        <v/>
      </c>
      <c r="AS15" s="5"/>
      <c r="AT15" s="7" t="str">
        <f t="shared" si="29"/>
        <v/>
      </c>
      <c r="AU15" s="5"/>
      <c r="AV15" s="5"/>
      <c r="AW15" s="5"/>
      <c r="AX15" s="5"/>
      <c r="AY15" s="5"/>
      <c r="AZ15" s="5"/>
      <c r="BA15" s="5"/>
    </row>
    <row r="16" spans="1:53" ht="14.25">
      <c r="A16" s="4"/>
      <c r="B16" s="5" t="str">
        <f>IF('2026年度健診申込書'!B28&lt;&gt;"",TEXT('2026年度健診申込書'!B28,"YYYY")&amp;TEXT('2026年度健診申込書'!B28,"MM")&amp;TEXT('2026年度健診申込書'!B28,"DD"),"")</f>
        <v/>
      </c>
      <c r="C16" s="5" t="str">
        <f>IF('2026年度健診申込書'!C28&lt;&gt;"",VLOOKUP('2026年度健診申込書'!C28,マスタ!$F$2:$G$11,2,0),"")</f>
        <v/>
      </c>
      <c r="D16" s="7"/>
      <c r="E16" s="7"/>
      <c r="F16" s="7"/>
      <c r="G16" s="7"/>
      <c r="H16" s="5" t="str">
        <f>IF('2026年度健診申込書'!S28&lt;&gt;"",VLOOKUP('2026年度健診申込書'!S28,CourseMaster!$D$1:$G$1002,4,FALSE),IF('2026年度健診申込書'!T28&lt;&gt;"",VLOOKUP('2026年度健診申込書'!T28,CourseMaster!$D$1:$G$1002,4,FALSE),""))</f>
        <v/>
      </c>
      <c r="I16" s="7"/>
      <c r="J16" s="5" t="str">
        <f>CONCATENATE(TRIM(ASC('2026年度健診申込書'!I28))," ",TRIM(ASC('2026年度健診申込書'!J28)))</f>
        <v xml:space="preserve"> </v>
      </c>
      <c r="K16" s="6" t="str">
        <f>CONCATENATE(TRIM('2026年度健診申込書'!K28),"　",TRIM('2026年度健診申込書'!L28))</f>
        <v>　</v>
      </c>
      <c r="L16" s="5" t="str">
        <f>IFERROR(VLOOKUP('2026年度健診申込書'!N28,マスタ!$H$2:$I$3,2,0),"")</f>
        <v/>
      </c>
      <c r="M16" s="5" t="str">
        <f>IF('2026年度健診申込書'!O28&lt;&gt;"",TEXT('2026年度健診申込書'!O28,"YYYY")&amp;TEXT('2026年度健診申込書'!O28,"MM")&amp;TEXT('2026年度健診申込書'!O28,"DD"),"")</f>
        <v/>
      </c>
      <c r="N16" s="5"/>
      <c r="O16" s="5"/>
      <c r="P16" s="8" t="str">
        <f>IF('2026年度健診申込書'!$I28&lt;&gt;"",'2026年度健診申込書'!$C$11,"")</f>
        <v/>
      </c>
      <c r="Q16" s="8" t="str">
        <f>IF('2026年度健診申込書'!$C$10=0,"",IF('2026年度健診申込書'!$P28&lt;&gt;"",'2026年度健診申込書'!$C$10,""))</f>
        <v/>
      </c>
      <c r="R16" s="5" t="str">
        <f>IF('2026年度健診申込書'!P28&lt;&gt;"",'2026年度健診申込書'!P28,"")</f>
        <v/>
      </c>
      <c r="S16" s="5" t="str">
        <f>IF('2026年度健診申込書'!K28&lt;&gt;"",IF('2026年度健診申込書'!$H$7="左記ご住所に送付","2",""),"")</f>
        <v/>
      </c>
      <c r="T16" s="5"/>
      <c r="U16" s="5"/>
      <c r="V16" s="5"/>
      <c r="W16" s="5"/>
      <c r="X16" s="5"/>
      <c r="Y16" s="5"/>
      <c r="Z16" s="5"/>
      <c r="AA16" s="9"/>
      <c r="AB16" s="7" t="str">
        <f t="shared" si="20"/>
        <v/>
      </c>
      <c r="AC16" s="9"/>
      <c r="AD16" s="7" t="str">
        <f t="shared" si="21"/>
        <v/>
      </c>
      <c r="AE16" s="5"/>
      <c r="AF16" s="7" t="str">
        <f t="shared" si="22"/>
        <v/>
      </c>
      <c r="AG16" s="5"/>
      <c r="AH16" s="7" t="str">
        <f t="shared" si="23"/>
        <v/>
      </c>
      <c r="AI16" s="5"/>
      <c r="AJ16" s="7" t="str">
        <f t="shared" si="24"/>
        <v/>
      </c>
      <c r="AK16" s="5"/>
      <c r="AL16" s="7" t="str">
        <f t="shared" si="25"/>
        <v/>
      </c>
      <c r="AM16" s="5"/>
      <c r="AN16" s="7" t="str">
        <f t="shared" si="26"/>
        <v/>
      </c>
      <c r="AO16" s="5"/>
      <c r="AP16" s="7" t="str">
        <f t="shared" si="27"/>
        <v/>
      </c>
      <c r="AQ16" s="5"/>
      <c r="AR16" s="7" t="str">
        <f t="shared" si="28"/>
        <v/>
      </c>
      <c r="AS16" s="5"/>
      <c r="AT16" s="7" t="str">
        <f t="shared" si="29"/>
        <v/>
      </c>
      <c r="AU16" s="5"/>
      <c r="AV16" s="5"/>
      <c r="AW16" s="5"/>
      <c r="AX16" s="5"/>
      <c r="AY16" s="5"/>
      <c r="AZ16" s="5"/>
      <c r="BA16" s="5"/>
    </row>
    <row r="17" spans="1:53" ht="14.25">
      <c r="A17" s="4"/>
      <c r="B17" s="5" t="str">
        <f>IF('2026年度健診申込書'!B29&lt;&gt;"",TEXT('2026年度健診申込書'!B29,"YYYY")&amp;TEXT('2026年度健診申込書'!B29,"MM")&amp;TEXT('2026年度健診申込書'!B29,"DD"),"")</f>
        <v/>
      </c>
      <c r="C17" s="5" t="str">
        <f>IF('2026年度健診申込書'!C29&lt;&gt;"",VLOOKUP('2026年度健診申込書'!C29,マスタ!$F$2:$G$11,2,0),"")</f>
        <v/>
      </c>
      <c r="D17" s="7"/>
      <c r="E17" s="7"/>
      <c r="F17" s="7"/>
      <c r="G17" s="7"/>
      <c r="H17" s="5" t="str">
        <f>IF('2026年度健診申込書'!S29&lt;&gt;"",VLOOKUP('2026年度健診申込書'!S29,CourseMaster!$D$1:$G$1002,4,FALSE),IF('2026年度健診申込書'!T29&lt;&gt;"",VLOOKUP('2026年度健診申込書'!T29,CourseMaster!$D$1:$G$1002,4,FALSE),""))</f>
        <v/>
      </c>
      <c r="I17" s="7"/>
      <c r="J17" s="5" t="str">
        <f>CONCATENATE(TRIM(ASC('2026年度健診申込書'!I29))," ",TRIM(ASC('2026年度健診申込書'!J29)))</f>
        <v xml:space="preserve"> </v>
      </c>
      <c r="K17" s="6" t="str">
        <f>CONCATENATE(TRIM('2026年度健診申込書'!K29),"　",TRIM('2026年度健診申込書'!L29))</f>
        <v>　</v>
      </c>
      <c r="L17" s="5" t="str">
        <f>IFERROR(VLOOKUP('2026年度健診申込書'!N29,マスタ!$H$2:$I$3,2,0),"")</f>
        <v/>
      </c>
      <c r="M17" s="5" t="str">
        <f>IF('2026年度健診申込書'!O29&lt;&gt;"",TEXT('2026年度健診申込書'!O29,"YYYY")&amp;TEXT('2026年度健診申込書'!O29,"MM")&amp;TEXT('2026年度健診申込書'!O29,"DD"),"")</f>
        <v/>
      </c>
      <c r="N17" s="5"/>
      <c r="O17" s="5"/>
      <c r="P17" s="8" t="str">
        <f>IF('2026年度健診申込書'!$I29&lt;&gt;"",'2026年度健診申込書'!$C$11,"")</f>
        <v/>
      </c>
      <c r="Q17" s="8" t="str">
        <f>IF('2026年度健診申込書'!$C$10=0,"",IF('2026年度健診申込書'!$P29&lt;&gt;"",'2026年度健診申込書'!$C$10,""))</f>
        <v/>
      </c>
      <c r="R17" s="5" t="str">
        <f>IF('2026年度健診申込書'!P29&lt;&gt;"",'2026年度健診申込書'!P29,"")</f>
        <v/>
      </c>
      <c r="S17" s="5" t="str">
        <f>IF('2026年度健診申込書'!K29&lt;&gt;"",IF('2026年度健診申込書'!$H$7="左記ご住所に送付","2",""),"")</f>
        <v/>
      </c>
      <c r="T17" s="5"/>
      <c r="U17" s="5"/>
      <c r="V17" s="5"/>
      <c r="W17" s="5"/>
      <c r="X17" s="5"/>
      <c r="Y17" s="5"/>
      <c r="Z17" s="5"/>
      <c r="AA17" s="9"/>
      <c r="AB17" s="7" t="str">
        <f t="shared" si="20"/>
        <v/>
      </c>
      <c r="AC17" s="9"/>
      <c r="AD17" s="7" t="str">
        <f t="shared" si="21"/>
        <v/>
      </c>
      <c r="AE17" s="5"/>
      <c r="AF17" s="7" t="str">
        <f t="shared" si="22"/>
        <v/>
      </c>
      <c r="AG17" s="5"/>
      <c r="AH17" s="7" t="str">
        <f t="shared" si="23"/>
        <v/>
      </c>
      <c r="AI17" s="5"/>
      <c r="AJ17" s="7" t="str">
        <f t="shared" si="24"/>
        <v/>
      </c>
      <c r="AK17" s="5"/>
      <c r="AL17" s="7" t="str">
        <f t="shared" si="25"/>
        <v/>
      </c>
      <c r="AM17" s="5"/>
      <c r="AN17" s="7" t="str">
        <f t="shared" si="26"/>
        <v/>
      </c>
      <c r="AO17" s="5"/>
      <c r="AP17" s="7" t="str">
        <f t="shared" si="27"/>
        <v/>
      </c>
      <c r="AQ17" s="5"/>
      <c r="AR17" s="7" t="str">
        <f t="shared" si="28"/>
        <v/>
      </c>
      <c r="AS17" s="5"/>
      <c r="AT17" s="7" t="str">
        <f t="shared" si="29"/>
        <v/>
      </c>
      <c r="AU17" s="5"/>
      <c r="AV17" s="5"/>
      <c r="AW17" s="5"/>
      <c r="AX17" s="5"/>
      <c r="AY17" s="5"/>
      <c r="AZ17" s="5"/>
      <c r="BA17" s="5"/>
    </row>
    <row r="18" spans="1:53" ht="14.25">
      <c r="A18" s="4"/>
      <c r="B18" s="5" t="str">
        <f>IF('2026年度健診申込書'!B30&lt;&gt;"",TEXT('2026年度健診申込書'!B30,"YYYY")&amp;TEXT('2026年度健診申込書'!B30,"MM")&amp;TEXT('2026年度健診申込書'!B30,"DD"),"")</f>
        <v/>
      </c>
      <c r="C18" s="5" t="str">
        <f>IF('2026年度健診申込書'!C30&lt;&gt;"",VLOOKUP('2026年度健診申込書'!C30,マスタ!$F$2:$G$11,2,0),"")</f>
        <v/>
      </c>
      <c r="D18" s="7"/>
      <c r="E18" s="7"/>
      <c r="F18" s="7"/>
      <c r="G18" s="7"/>
      <c r="H18" s="5" t="str">
        <f>IF('2026年度健診申込書'!S30&lt;&gt;"",VLOOKUP('2026年度健診申込書'!S30,CourseMaster!$D$1:$G$1002,4,FALSE),IF('2026年度健診申込書'!T30&lt;&gt;"",VLOOKUP('2026年度健診申込書'!T30,CourseMaster!$D$1:$G$1002,4,FALSE),""))</f>
        <v/>
      </c>
      <c r="I18" s="7"/>
      <c r="J18" s="5" t="str">
        <f>CONCATENATE(TRIM(ASC('2026年度健診申込書'!I30))," ",TRIM(ASC('2026年度健診申込書'!J30)))</f>
        <v xml:space="preserve"> </v>
      </c>
      <c r="K18" s="6" t="str">
        <f>CONCATENATE(TRIM('2026年度健診申込書'!K30),"　",TRIM('2026年度健診申込書'!L30))</f>
        <v>　</v>
      </c>
      <c r="L18" s="5" t="str">
        <f>IFERROR(VLOOKUP('2026年度健診申込書'!N30,マスタ!$H$2:$I$3,2,0),"")</f>
        <v/>
      </c>
      <c r="M18" s="5" t="str">
        <f>IF('2026年度健診申込書'!O30&lt;&gt;"",TEXT('2026年度健診申込書'!O30,"YYYY")&amp;TEXT('2026年度健診申込書'!O30,"MM")&amp;TEXT('2026年度健診申込書'!O30,"DD"),"")</f>
        <v/>
      </c>
      <c r="N18" s="5"/>
      <c r="O18" s="5"/>
      <c r="P18" s="8" t="str">
        <f>IF('2026年度健診申込書'!$I30&lt;&gt;"",'2026年度健診申込書'!$C$11,"")</f>
        <v/>
      </c>
      <c r="Q18" s="8" t="str">
        <f>IF('2026年度健診申込書'!$C$10=0,"",IF('2026年度健診申込書'!$P30&lt;&gt;"",'2026年度健診申込書'!$C$10,""))</f>
        <v/>
      </c>
      <c r="R18" s="5" t="str">
        <f>IF('2026年度健診申込書'!P30&lt;&gt;"",'2026年度健診申込書'!P30,"")</f>
        <v/>
      </c>
      <c r="S18" s="5" t="str">
        <f>IF('2026年度健診申込書'!K30&lt;&gt;"",IF('2026年度健診申込書'!$H$7="左記ご住所に送付","2",""),"")</f>
        <v/>
      </c>
      <c r="T18" s="5"/>
      <c r="U18" s="5"/>
      <c r="V18" s="5"/>
      <c r="W18" s="5"/>
      <c r="X18" s="5"/>
      <c r="Y18" s="5"/>
      <c r="Z18" s="5"/>
      <c r="AA18" s="9"/>
      <c r="AB18" s="7" t="str">
        <f t="shared" si="20"/>
        <v/>
      </c>
      <c r="AC18" s="9"/>
      <c r="AD18" s="7" t="str">
        <f t="shared" si="21"/>
        <v/>
      </c>
      <c r="AE18" s="5"/>
      <c r="AF18" s="7" t="str">
        <f t="shared" si="22"/>
        <v/>
      </c>
      <c r="AG18" s="5"/>
      <c r="AH18" s="7" t="str">
        <f t="shared" si="23"/>
        <v/>
      </c>
      <c r="AI18" s="5"/>
      <c r="AJ18" s="7" t="str">
        <f t="shared" si="24"/>
        <v/>
      </c>
      <c r="AK18" s="5"/>
      <c r="AL18" s="7" t="str">
        <f t="shared" si="25"/>
        <v/>
      </c>
      <c r="AM18" s="5"/>
      <c r="AN18" s="7" t="str">
        <f t="shared" si="26"/>
        <v/>
      </c>
      <c r="AO18" s="5"/>
      <c r="AP18" s="7" t="str">
        <f t="shared" si="27"/>
        <v/>
      </c>
      <c r="AQ18" s="5"/>
      <c r="AR18" s="7" t="str">
        <f t="shared" si="28"/>
        <v/>
      </c>
      <c r="AS18" s="5"/>
      <c r="AT18" s="7" t="str">
        <f t="shared" si="29"/>
        <v/>
      </c>
      <c r="AU18" s="5"/>
      <c r="AV18" s="5"/>
      <c r="AW18" s="5"/>
      <c r="AX18" s="5"/>
      <c r="AY18" s="5"/>
      <c r="AZ18" s="5"/>
      <c r="BA18" s="5"/>
    </row>
    <row r="19" spans="1:53" ht="14.25">
      <c r="A19" s="4"/>
      <c r="B19" s="5" t="str">
        <f>IF('2026年度健診申込書'!B31&lt;&gt;"",TEXT('2026年度健診申込書'!B31,"YYYY")&amp;TEXT('2026年度健診申込書'!B31,"MM")&amp;TEXT('2026年度健診申込書'!B31,"DD"),"")</f>
        <v/>
      </c>
      <c r="C19" s="5" t="str">
        <f>IF('2026年度健診申込書'!C31&lt;&gt;"",VLOOKUP('2026年度健診申込書'!C31,マスタ!$F$2:$G$11,2,0),"")</f>
        <v/>
      </c>
      <c r="D19" s="7"/>
      <c r="E19" s="7"/>
      <c r="F19" s="7"/>
      <c r="G19" s="7"/>
      <c r="H19" s="5" t="str">
        <f>IF('2026年度健診申込書'!S31&lt;&gt;"",VLOOKUP('2026年度健診申込書'!S31,CourseMaster!$D$1:$G$1002,4,FALSE),IF('2026年度健診申込書'!T31&lt;&gt;"",VLOOKUP('2026年度健診申込書'!T31,CourseMaster!$D$1:$G$1002,4,FALSE),""))</f>
        <v/>
      </c>
      <c r="I19" s="7"/>
      <c r="J19" s="5" t="str">
        <f>CONCATENATE(TRIM(ASC('2026年度健診申込書'!I31))," ",TRIM(ASC('2026年度健診申込書'!J31)))</f>
        <v xml:space="preserve"> </v>
      </c>
      <c r="K19" s="6" t="str">
        <f>CONCATENATE(TRIM('2026年度健診申込書'!K31),"　",TRIM('2026年度健診申込書'!L31))</f>
        <v>　</v>
      </c>
      <c r="L19" s="5" t="str">
        <f>IFERROR(VLOOKUP('2026年度健診申込書'!N31,マスタ!$H$2:$I$3,2,0),"")</f>
        <v/>
      </c>
      <c r="M19" s="5" t="str">
        <f>IF('2026年度健診申込書'!O31&lt;&gt;"",TEXT('2026年度健診申込書'!O31,"YYYY")&amp;TEXT('2026年度健診申込書'!O31,"MM")&amp;TEXT('2026年度健診申込書'!O31,"DD"),"")</f>
        <v/>
      </c>
      <c r="N19" s="5"/>
      <c r="O19" s="5"/>
      <c r="P19" s="8" t="str">
        <f>IF('2026年度健診申込書'!$I31&lt;&gt;"",'2026年度健診申込書'!$C$11,"")</f>
        <v/>
      </c>
      <c r="Q19" s="8" t="str">
        <f>IF('2026年度健診申込書'!$C$10=0,"",IF('2026年度健診申込書'!$P31&lt;&gt;"",'2026年度健診申込書'!$C$10,""))</f>
        <v/>
      </c>
      <c r="R19" s="5" t="str">
        <f>IF('2026年度健診申込書'!P31&lt;&gt;"",'2026年度健診申込書'!P31,"")</f>
        <v/>
      </c>
      <c r="S19" s="5" t="str">
        <f>IF('2026年度健診申込書'!K31&lt;&gt;"",IF('2026年度健診申込書'!$H$7="左記ご住所に送付","2",""),"")</f>
        <v/>
      </c>
      <c r="T19" s="5"/>
      <c r="U19" s="5"/>
      <c r="V19" s="5"/>
      <c r="W19" s="5"/>
      <c r="X19" s="5"/>
      <c r="Y19" s="5"/>
      <c r="Z19" s="5"/>
      <c r="AA19" s="9"/>
      <c r="AB19" s="7" t="str">
        <f t="shared" si="20"/>
        <v/>
      </c>
      <c r="AC19" s="9"/>
      <c r="AD19" s="7" t="str">
        <f t="shared" si="21"/>
        <v/>
      </c>
      <c r="AE19" s="5"/>
      <c r="AF19" s="7" t="str">
        <f t="shared" si="22"/>
        <v/>
      </c>
      <c r="AG19" s="5"/>
      <c r="AH19" s="7" t="str">
        <f t="shared" si="23"/>
        <v/>
      </c>
      <c r="AI19" s="5"/>
      <c r="AJ19" s="7" t="str">
        <f t="shared" si="24"/>
        <v/>
      </c>
      <c r="AK19" s="5"/>
      <c r="AL19" s="7" t="str">
        <f t="shared" si="25"/>
        <v/>
      </c>
      <c r="AM19" s="5"/>
      <c r="AN19" s="7" t="str">
        <f t="shared" si="26"/>
        <v/>
      </c>
      <c r="AO19" s="5"/>
      <c r="AP19" s="7" t="str">
        <f t="shared" si="27"/>
        <v/>
      </c>
      <c r="AQ19" s="5"/>
      <c r="AR19" s="7" t="str">
        <f t="shared" si="28"/>
        <v/>
      </c>
      <c r="AS19" s="5"/>
      <c r="AT19" s="7" t="str">
        <f t="shared" si="29"/>
        <v/>
      </c>
      <c r="AU19" s="5"/>
      <c r="AV19" s="5"/>
      <c r="AW19" s="5"/>
      <c r="AX19" s="5"/>
      <c r="AY19" s="5"/>
      <c r="AZ19" s="5"/>
      <c r="BA19" s="5"/>
    </row>
    <row r="20" spans="1:53" ht="14.25">
      <c r="A20" s="4"/>
      <c r="B20" s="5" t="str">
        <f>IF('2026年度健診申込書'!B32&lt;&gt;"",TEXT('2026年度健診申込書'!B32,"YYYY")&amp;TEXT('2026年度健診申込書'!B32,"MM")&amp;TEXT('2026年度健診申込書'!B32,"DD"),"")</f>
        <v/>
      </c>
      <c r="C20" s="5" t="str">
        <f>IF('2026年度健診申込書'!C32&lt;&gt;"",VLOOKUP('2026年度健診申込書'!C32,マスタ!$F$2:$G$11,2,0),"")</f>
        <v/>
      </c>
      <c r="D20" s="7"/>
      <c r="E20" s="7"/>
      <c r="F20" s="7"/>
      <c r="G20" s="7"/>
      <c r="H20" s="5" t="str">
        <f>IF('2026年度健診申込書'!S32&lt;&gt;"",VLOOKUP('2026年度健診申込書'!S32,CourseMaster!$D$1:$G$1002,4,FALSE),IF('2026年度健診申込書'!T32&lt;&gt;"",VLOOKUP('2026年度健診申込書'!T32,CourseMaster!$D$1:$G$1002,4,FALSE),""))</f>
        <v/>
      </c>
      <c r="I20" s="7"/>
      <c r="J20" s="5" t="str">
        <f>CONCATENATE(TRIM(ASC('2026年度健診申込書'!I32))," ",TRIM(ASC('2026年度健診申込書'!J32)))</f>
        <v xml:space="preserve"> </v>
      </c>
      <c r="K20" s="6" t="str">
        <f>CONCATENATE(TRIM('2026年度健診申込書'!K32),"　",TRIM('2026年度健診申込書'!L32))</f>
        <v>　</v>
      </c>
      <c r="L20" s="5" t="str">
        <f>IFERROR(VLOOKUP('2026年度健診申込書'!N32,マスタ!$H$2:$I$3,2,0),"")</f>
        <v/>
      </c>
      <c r="M20" s="5" t="str">
        <f>IF('2026年度健診申込書'!O32&lt;&gt;"",TEXT('2026年度健診申込書'!O32,"YYYY")&amp;TEXT('2026年度健診申込書'!O32,"MM")&amp;TEXT('2026年度健診申込書'!O32,"DD"),"")</f>
        <v/>
      </c>
      <c r="N20" s="5"/>
      <c r="O20" s="5"/>
      <c r="P20" s="8" t="str">
        <f>IF('2026年度健診申込書'!$I32&lt;&gt;"",'2026年度健診申込書'!$C$11,"")</f>
        <v/>
      </c>
      <c r="Q20" s="8" t="str">
        <f>IF('2026年度健診申込書'!$C$10=0,"",IF('2026年度健診申込書'!$P32&lt;&gt;"",'2026年度健診申込書'!$C$10,""))</f>
        <v/>
      </c>
      <c r="R20" s="5" t="str">
        <f>IF('2026年度健診申込書'!P32&lt;&gt;"",'2026年度健診申込書'!P32,"")</f>
        <v/>
      </c>
      <c r="S20" s="5" t="str">
        <f>IF('2026年度健診申込書'!K32&lt;&gt;"",IF('2026年度健診申込書'!$H$7="左記ご住所に送付","2",""),"")</f>
        <v/>
      </c>
      <c r="T20" s="5"/>
      <c r="U20" s="5"/>
      <c r="V20" s="5"/>
      <c r="W20" s="5"/>
      <c r="X20" s="5"/>
      <c r="Y20" s="5"/>
      <c r="Z20" s="5"/>
      <c r="AA20" s="9"/>
      <c r="AB20" s="7" t="str">
        <f t="shared" si="20"/>
        <v/>
      </c>
      <c r="AC20" s="9"/>
      <c r="AD20" s="7" t="str">
        <f t="shared" si="21"/>
        <v/>
      </c>
      <c r="AE20" s="5"/>
      <c r="AF20" s="7" t="str">
        <f t="shared" si="22"/>
        <v/>
      </c>
      <c r="AG20" s="5"/>
      <c r="AH20" s="7" t="str">
        <f t="shared" si="23"/>
        <v/>
      </c>
      <c r="AI20" s="5"/>
      <c r="AJ20" s="7" t="str">
        <f t="shared" si="24"/>
        <v/>
      </c>
      <c r="AK20" s="5"/>
      <c r="AL20" s="7" t="str">
        <f t="shared" si="25"/>
        <v/>
      </c>
      <c r="AM20" s="5"/>
      <c r="AN20" s="7" t="str">
        <f t="shared" si="26"/>
        <v/>
      </c>
      <c r="AO20" s="5"/>
      <c r="AP20" s="7" t="str">
        <f t="shared" si="27"/>
        <v/>
      </c>
      <c r="AQ20" s="5"/>
      <c r="AR20" s="7" t="str">
        <f t="shared" si="28"/>
        <v/>
      </c>
      <c r="AS20" s="5"/>
      <c r="AT20" s="7" t="str">
        <f t="shared" si="29"/>
        <v/>
      </c>
      <c r="AU20" s="5"/>
      <c r="AV20" s="5"/>
      <c r="AW20" s="5"/>
      <c r="AX20" s="5"/>
      <c r="AY20" s="5"/>
      <c r="AZ20" s="5"/>
      <c r="BA20" s="5"/>
    </row>
    <row r="21" spans="1:53" ht="14.25">
      <c r="A21" s="4"/>
      <c r="B21" s="5" t="str">
        <f>IF('2026年度健診申込書'!B33&lt;&gt;"",TEXT('2026年度健診申込書'!B33,"YYYY")&amp;TEXT('2026年度健診申込書'!B33,"MM")&amp;TEXT('2026年度健診申込書'!B33,"DD"),"")</f>
        <v/>
      </c>
      <c r="C21" s="5" t="str">
        <f>IF('2026年度健診申込書'!C33&lt;&gt;"",VLOOKUP('2026年度健診申込書'!C33,マスタ!$F$2:$G$11,2,0),"")</f>
        <v/>
      </c>
      <c r="D21" s="7"/>
      <c r="E21" s="7"/>
      <c r="F21" s="7"/>
      <c r="G21" s="7"/>
      <c r="H21" s="5" t="str">
        <f>IF('2026年度健診申込書'!S33&lt;&gt;"",VLOOKUP('2026年度健診申込書'!S33,CourseMaster!$D$1:$G$1002,4,FALSE),IF('2026年度健診申込書'!T33&lt;&gt;"",VLOOKUP('2026年度健診申込書'!T33,CourseMaster!$D$1:$G$1002,4,FALSE),""))</f>
        <v/>
      </c>
      <c r="I21" s="7"/>
      <c r="J21" s="5" t="str">
        <f>CONCATENATE(TRIM(ASC('2026年度健診申込書'!I33))," ",TRIM(ASC('2026年度健診申込書'!J33)))</f>
        <v xml:space="preserve"> </v>
      </c>
      <c r="K21" s="6" t="str">
        <f>CONCATENATE(TRIM('2026年度健診申込書'!K33),"　",TRIM('2026年度健診申込書'!L33))</f>
        <v>　</v>
      </c>
      <c r="L21" s="5" t="str">
        <f>IFERROR(VLOOKUP('2026年度健診申込書'!N33,マスタ!$H$2:$I$3,2,0),"")</f>
        <v/>
      </c>
      <c r="M21" s="5" t="str">
        <f>IF('2026年度健診申込書'!O33&lt;&gt;"",TEXT('2026年度健診申込書'!O33,"YYYY")&amp;TEXT('2026年度健診申込書'!O33,"MM")&amp;TEXT('2026年度健診申込書'!O33,"DD"),"")</f>
        <v/>
      </c>
      <c r="N21" s="5"/>
      <c r="O21" s="5"/>
      <c r="P21" s="8" t="str">
        <f>IF('2026年度健診申込書'!$I33&lt;&gt;"",'2026年度健診申込書'!$C$11,"")</f>
        <v/>
      </c>
      <c r="Q21" s="8" t="str">
        <f>IF('2026年度健診申込書'!$C$10=0,"",IF('2026年度健診申込書'!$P33&lt;&gt;"",'2026年度健診申込書'!$C$10,""))</f>
        <v/>
      </c>
      <c r="R21" s="5" t="str">
        <f>IF('2026年度健診申込書'!P33&lt;&gt;"",'2026年度健診申込書'!P33,"")</f>
        <v/>
      </c>
      <c r="S21" s="5" t="str">
        <f>IF('2026年度健診申込書'!K33&lt;&gt;"",IF('2026年度健診申込書'!$H$7="左記ご住所に送付","2",""),"")</f>
        <v/>
      </c>
      <c r="T21" s="5"/>
      <c r="U21" s="5"/>
      <c r="V21" s="5"/>
      <c r="W21" s="5"/>
      <c r="X21" s="5"/>
      <c r="Y21" s="5"/>
      <c r="Z21" s="5"/>
      <c r="AA21" s="9"/>
      <c r="AB21" s="7" t="str">
        <f t="shared" si="20"/>
        <v/>
      </c>
      <c r="AC21" s="9"/>
      <c r="AD21" s="7" t="str">
        <f t="shared" si="21"/>
        <v/>
      </c>
      <c r="AE21" s="5"/>
      <c r="AF21" s="7" t="str">
        <f t="shared" si="22"/>
        <v/>
      </c>
      <c r="AG21" s="5"/>
      <c r="AH21" s="7" t="str">
        <f t="shared" si="23"/>
        <v/>
      </c>
      <c r="AI21" s="5"/>
      <c r="AJ21" s="7" t="str">
        <f t="shared" si="24"/>
        <v/>
      </c>
      <c r="AK21" s="5"/>
      <c r="AL21" s="7" t="str">
        <f t="shared" si="25"/>
        <v/>
      </c>
      <c r="AM21" s="5"/>
      <c r="AN21" s="7" t="str">
        <f t="shared" si="26"/>
        <v/>
      </c>
      <c r="AO21" s="5"/>
      <c r="AP21" s="7" t="str">
        <f t="shared" si="27"/>
        <v/>
      </c>
      <c r="AQ21" s="5"/>
      <c r="AR21" s="7" t="str">
        <f t="shared" si="28"/>
        <v/>
      </c>
      <c r="AS21" s="5"/>
      <c r="AT21" s="7" t="str">
        <f t="shared" si="29"/>
        <v/>
      </c>
      <c r="AU21" s="5"/>
      <c r="AV21" s="5"/>
      <c r="AW21" s="5"/>
      <c r="AX21" s="5"/>
      <c r="AY21" s="5"/>
      <c r="AZ21" s="5"/>
      <c r="BA21" s="5"/>
    </row>
    <row r="22" spans="1:53" ht="14.25">
      <c r="A22" s="4"/>
      <c r="B22" s="5" t="str">
        <f>IF('2026年度健診申込書'!B34&lt;&gt;"",TEXT('2026年度健診申込書'!B34,"YYYY")&amp;TEXT('2026年度健診申込書'!B34,"MM")&amp;TEXT('2026年度健診申込書'!B34,"DD"),"")</f>
        <v/>
      </c>
      <c r="C22" s="5" t="str">
        <f>IF('2026年度健診申込書'!C34&lt;&gt;"",VLOOKUP('2026年度健診申込書'!C34,マスタ!$F$2:$G$11,2,0),"")</f>
        <v/>
      </c>
      <c r="D22" s="7"/>
      <c r="E22" s="7"/>
      <c r="F22" s="7"/>
      <c r="G22" s="7"/>
      <c r="H22" s="5" t="str">
        <f>IF('2026年度健診申込書'!S34&lt;&gt;"",VLOOKUP('2026年度健診申込書'!S34,CourseMaster!$D$1:$G$1002,4,FALSE),IF('2026年度健診申込書'!T34&lt;&gt;"",VLOOKUP('2026年度健診申込書'!T34,CourseMaster!$D$1:$G$1002,4,FALSE),""))</f>
        <v/>
      </c>
      <c r="I22" s="7"/>
      <c r="J22" s="5" t="str">
        <f>CONCATENATE(TRIM(ASC('2026年度健診申込書'!I34))," ",TRIM(ASC('2026年度健診申込書'!J34)))</f>
        <v xml:space="preserve"> </v>
      </c>
      <c r="K22" s="6" t="str">
        <f>CONCATENATE(TRIM('2026年度健診申込書'!K34),"　",TRIM('2026年度健診申込書'!L34))</f>
        <v>　</v>
      </c>
      <c r="L22" s="5" t="str">
        <f>IFERROR(VLOOKUP('2026年度健診申込書'!N34,マスタ!$H$2:$I$3,2,0),"")</f>
        <v/>
      </c>
      <c r="M22" s="5" t="str">
        <f>IF('2026年度健診申込書'!O34&lt;&gt;"",TEXT('2026年度健診申込書'!O34,"YYYY")&amp;TEXT('2026年度健診申込書'!O34,"MM")&amp;TEXT('2026年度健診申込書'!O34,"DD"),"")</f>
        <v/>
      </c>
      <c r="N22" s="5"/>
      <c r="O22" s="5"/>
      <c r="P22" s="8" t="str">
        <f>IF('2026年度健診申込書'!$I34&lt;&gt;"",'2026年度健診申込書'!$C$11,"")</f>
        <v/>
      </c>
      <c r="Q22" s="8" t="str">
        <f>IF('2026年度健診申込書'!$C$10=0,"",IF('2026年度健診申込書'!$P34&lt;&gt;"",'2026年度健診申込書'!$C$10,""))</f>
        <v/>
      </c>
      <c r="R22" s="5" t="str">
        <f>IF('2026年度健診申込書'!P34&lt;&gt;"",'2026年度健診申込書'!P34,"")</f>
        <v/>
      </c>
      <c r="S22" s="5" t="str">
        <f>IF('2026年度健診申込書'!K34&lt;&gt;"",IF('2026年度健診申込書'!$H$7="左記ご住所に送付","2",""),"")</f>
        <v/>
      </c>
      <c r="T22" s="5"/>
      <c r="U22" s="5"/>
      <c r="V22" s="5"/>
      <c r="W22" s="5"/>
      <c r="X22" s="5"/>
      <c r="Y22" s="5"/>
      <c r="Z22" s="5"/>
      <c r="AA22" s="9"/>
      <c r="AB22" s="7" t="str">
        <f t="shared" si="20"/>
        <v/>
      </c>
      <c r="AC22" s="9"/>
      <c r="AD22" s="7" t="str">
        <f t="shared" si="21"/>
        <v/>
      </c>
      <c r="AE22" s="5"/>
      <c r="AF22" s="7" t="str">
        <f t="shared" si="22"/>
        <v/>
      </c>
      <c r="AG22" s="5"/>
      <c r="AH22" s="7" t="str">
        <f t="shared" si="23"/>
        <v/>
      </c>
      <c r="AI22" s="5"/>
      <c r="AJ22" s="7" t="str">
        <f t="shared" si="24"/>
        <v/>
      </c>
      <c r="AK22" s="5"/>
      <c r="AL22" s="7" t="str">
        <f t="shared" si="25"/>
        <v/>
      </c>
      <c r="AM22" s="5"/>
      <c r="AN22" s="7" t="str">
        <f t="shared" si="26"/>
        <v/>
      </c>
      <c r="AO22" s="5"/>
      <c r="AP22" s="7" t="str">
        <f t="shared" si="27"/>
        <v/>
      </c>
      <c r="AQ22" s="5"/>
      <c r="AR22" s="7" t="str">
        <f t="shared" si="28"/>
        <v/>
      </c>
      <c r="AS22" s="5"/>
      <c r="AT22" s="7" t="str">
        <f t="shared" si="29"/>
        <v/>
      </c>
      <c r="AU22" s="5"/>
      <c r="AV22" s="5"/>
      <c r="AW22" s="5"/>
      <c r="AX22" s="5"/>
      <c r="AY22" s="5"/>
      <c r="AZ22" s="5"/>
      <c r="BA22" s="5"/>
    </row>
    <row r="23" spans="1:53" ht="14.25">
      <c r="A23" s="4"/>
      <c r="B23" s="5" t="str">
        <f>IF('2026年度健診申込書'!B35&lt;&gt;"",TEXT('2026年度健診申込書'!B35,"YYYY")&amp;TEXT('2026年度健診申込書'!B35,"MM")&amp;TEXT('2026年度健診申込書'!B35,"DD"),"")</f>
        <v/>
      </c>
      <c r="C23" s="5" t="str">
        <f>IF('2026年度健診申込書'!C35&lt;&gt;"",VLOOKUP('2026年度健診申込書'!C35,マスタ!$F$2:$G$11,2,0),"")</f>
        <v/>
      </c>
      <c r="D23" s="7"/>
      <c r="E23" s="7"/>
      <c r="F23" s="7"/>
      <c r="G23" s="7"/>
      <c r="H23" s="5" t="str">
        <f>IF('2026年度健診申込書'!S35&lt;&gt;"",VLOOKUP('2026年度健診申込書'!S35,CourseMaster!$D$1:$G$1002,4,FALSE),IF('2026年度健診申込書'!T35&lt;&gt;"",VLOOKUP('2026年度健診申込書'!T35,CourseMaster!$D$1:$G$1002,4,FALSE),""))</f>
        <v/>
      </c>
      <c r="I23" s="7"/>
      <c r="J23" s="5" t="str">
        <f>CONCATENATE(TRIM(ASC('2026年度健診申込書'!I35))," ",TRIM(ASC('2026年度健診申込書'!J35)))</f>
        <v xml:space="preserve"> </v>
      </c>
      <c r="K23" s="6" t="str">
        <f>CONCATENATE(TRIM('2026年度健診申込書'!K35),"　",TRIM('2026年度健診申込書'!L35))</f>
        <v>　</v>
      </c>
      <c r="L23" s="5" t="str">
        <f>IFERROR(VLOOKUP('2026年度健診申込書'!N35,マスタ!$H$2:$I$3,2,0),"")</f>
        <v/>
      </c>
      <c r="M23" s="5" t="str">
        <f>IF('2026年度健診申込書'!O35&lt;&gt;"",TEXT('2026年度健診申込書'!O35,"YYYY")&amp;TEXT('2026年度健診申込書'!O35,"MM")&amp;TEXT('2026年度健診申込書'!O35,"DD"),"")</f>
        <v/>
      </c>
      <c r="N23" s="5"/>
      <c r="O23" s="5"/>
      <c r="P23" s="8" t="str">
        <f>IF('2026年度健診申込書'!$I35&lt;&gt;"",'2026年度健診申込書'!$C$11,"")</f>
        <v/>
      </c>
      <c r="Q23" s="8" t="str">
        <f>IF('2026年度健診申込書'!$C$10=0,"",IF('2026年度健診申込書'!$P35&lt;&gt;"",'2026年度健診申込書'!$C$10,""))</f>
        <v/>
      </c>
      <c r="R23" s="5" t="str">
        <f>IF('2026年度健診申込書'!P35&lt;&gt;"",'2026年度健診申込書'!P35,"")</f>
        <v/>
      </c>
      <c r="S23" s="5" t="str">
        <f>IF('2026年度健診申込書'!K35&lt;&gt;"",IF('2026年度健診申込書'!$H$7="左記ご住所に送付","2",""),"")</f>
        <v/>
      </c>
      <c r="T23" s="5"/>
      <c r="U23" s="5"/>
      <c r="V23" s="5"/>
      <c r="W23" s="5"/>
      <c r="X23" s="5"/>
      <c r="Y23" s="5"/>
      <c r="Z23" s="5"/>
      <c r="AA23" s="9"/>
      <c r="AB23" s="7" t="str">
        <f t="shared" si="20"/>
        <v/>
      </c>
      <c r="AC23" s="9"/>
      <c r="AD23" s="7" t="str">
        <f t="shared" si="21"/>
        <v/>
      </c>
      <c r="AE23" s="5"/>
      <c r="AF23" s="7" t="str">
        <f t="shared" si="22"/>
        <v/>
      </c>
      <c r="AG23" s="5"/>
      <c r="AH23" s="7" t="str">
        <f t="shared" si="23"/>
        <v/>
      </c>
      <c r="AI23" s="5"/>
      <c r="AJ23" s="7" t="str">
        <f t="shared" si="24"/>
        <v/>
      </c>
      <c r="AK23" s="5"/>
      <c r="AL23" s="7" t="str">
        <f t="shared" si="25"/>
        <v/>
      </c>
      <c r="AM23" s="5"/>
      <c r="AN23" s="7" t="str">
        <f t="shared" si="26"/>
        <v/>
      </c>
      <c r="AO23" s="5"/>
      <c r="AP23" s="7" t="str">
        <f t="shared" si="27"/>
        <v/>
      </c>
      <c r="AQ23" s="5"/>
      <c r="AR23" s="7" t="str">
        <f t="shared" si="28"/>
        <v/>
      </c>
      <c r="AS23" s="5"/>
      <c r="AT23" s="7" t="str">
        <f t="shared" si="29"/>
        <v/>
      </c>
      <c r="AU23" s="5"/>
      <c r="AV23" s="5"/>
      <c r="AW23" s="5"/>
      <c r="AX23" s="5"/>
      <c r="AY23" s="5"/>
      <c r="AZ23" s="5"/>
      <c r="BA23" s="5"/>
    </row>
    <row r="24" spans="1:53" ht="14.25">
      <c r="A24" s="4"/>
      <c r="B24" s="5" t="str">
        <f>IF('2026年度健診申込書'!B36&lt;&gt;"",TEXT('2026年度健診申込書'!B36,"YYYY")&amp;TEXT('2026年度健診申込書'!B36,"MM")&amp;TEXT('2026年度健診申込書'!B36,"DD"),"")</f>
        <v/>
      </c>
      <c r="C24" s="5" t="str">
        <f>IF('2026年度健診申込書'!C36&lt;&gt;"",VLOOKUP('2026年度健診申込書'!C36,マスタ!$F$2:$G$11,2,0),"")</f>
        <v/>
      </c>
      <c r="D24" s="7"/>
      <c r="E24" s="7"/>
      <c r="F24" s="7"/>
      <c r="G24" s="7"/>
      <c r="H24" s="5" t="str">
        <f>IF('2026年度健診申込書'!S36&lt;&gt;"",VLOOKUP('2026年度健診申込書'!S36,CourseMaster!$D$1:$G$1002,4,FALSE),IF('2026年度健診申込書'!T36&lt;&gt;"",VLOOKUP('2026年度健診申込書'!T36,CourseMaster!$D$1:$G$1002,4,FALSE),""))</f>
        <v/>
      </c>
      <c r="I24" s="7"/>
      <c r="J24" s="5" t="str">
        <f>CONCATENATE(TRIM(ASC('2026年度健診申込書'!I36))," ",TRIM(ASC('2026年度健診申込書'!J36)))</f>
        <v xml:space="preserve"> </v>
      </c>
      <c r="K24" s="6" t="str">
        <f>CONCATENATE(TRIM('2026年度健診申込書'!K36),"　",TRIM('2026年度健診申込書'!L36))</f>
        <v>　</v>
      </c>
      <c r="L24" s="5" t="str">
        <f>IFERROR(VLOOKUP('2026年度健診申込書'!N36,マスタ!$H$2:$I$3,2,0),"")</f>
        <v/>
      </c>
      <c r="M24" s="5" t="str">
        <f>IF('2026年度健診申込書'!O36&lt;&gt;"",TEXT('2026年度健診申込書'!O36,"YYYY")&amp;TEXT('2026年度健診申込書'!O36,"MM")&amp;TEXT('2026年度健診申込書'!O36,"DD"),"")</f>
        <v/>
      </c>
      <c r="N24" s="5"/>
      <c r="O24" s="5"/>
      <c r="P24" s="8" t="str">
        <f>IF('2026年度健診申込書'!$I36&lt;&gt;"",'2026年度健診申込書'!$C$11,"")</f>
        <v/>
      </c>
      <c r="Q24" s="8" t="str">
        <f>IF('2026年度健診申込書'!$C$10=0,"",IF('2026年度健診申込書'!$P36&lt;&gt;"",'2026年度健診申込書'!$C$10,""))</f>
        <v/>
      </c>
      <c r="R24" s="5" t="str">
        <f>IF('2026年度健診申込書'!P36&lt;&gt;"",'2026年度健診申込書'!P36,"")</f>
        <v/>
      </c>
      <c r="S24" s="5" t="str">
        <f>IF('2026年度健診申込書'!K36&lt;&gt;"",IF('2026年度健診申込書'!$H$7="左記ご住所に送付","2",""),"")</f>
        <v/>
      </c>
      <c r="T24" s="5"/>
      <c r="U24" s="5"/>
      <c r="V24" s="5"/>
      <c r="W24" s="5"/>
      <c r="X24" s="5"/>
      <c r="Y24" s="5"/>
      <c r="Z24" s="5"/>
      <c r="AA24" s="9"/>
      <c r="AB24" s="7" t="str">
        <f t="shared" si="20"/>
        <v/>
      </c>
      <c r="AC24" s="9"/>
      <c r="AD24" s="7" t="str">
        <f t="shared" si="21"/>
        <v/>
      </c>
      <c r="AE24" s="5"/>
      <c r="AF24" s="7" t="str">
        <f t="shared" si="22"/>
        <v/>
      </c>
      <c r="AG24" s="5"/>
      <c r="AH24" s="7" t="str">
        <f t="shared" si="23"/>
        <v/>
      </c>
      <c r="AI24" s="5"/>
      <c r="AJ24" s="7" t="str">
        <f t="shared" si="24"/>
        <v/>
      </c>
      <c r="AK24" s="5"/>
      <c r="AL24" s="7" t="str">
        <f t="shared" si="25"/>
        <v/>
      </c>
      <c r="AM24" s="5"/>
      <c r="AN24" s="7" t="str">
        <f t="shared" si="26"/>
        <v/>
      </c>
      <c r="AO24" s="5"/>
      <c r="AP24" s="7" t="str">
        <f t="shared" si="27"/>
        <v/>
      </c>
      <c r="AQ24" s="5"/>
      <c r="AR24" s="7" t="str">
        <f t="shared" si="28"/>
        <v/>
      </c>
      <c r="AS24" s="5"/>
      <c r="AT24" s="7" t="str">
        <f t="shared" si="29"/>
        <v/>
      </c>
      <c r="AU24" s="5"/>
      <c r="AV24" s="5"/>
      <c r="AW24" s="5"/>
      <c r="AX24" s="5"/>
      <c r="AY24" s="5"/>
      <c r="AZ24" s="5"/>
      <c r="BA24" s="5"/>
    </row>
    <row r="25" spans="1:53" ht="14.25">
      <c r="A25" s="4"/>
      <c r="B25" s="5" t="str">
        <f>IF('2026年度健診申込書'!B37&lt;&gt;"",TEXT('2026年度健診申込書'!B37,"YYYY")&amp;TEXT('2026年度健診申込書'!B37,"MM")&amp;TEXT('2026年度健診申込書'!B37,"DD"),"")</f>
        <v/>
      </c>
      <c r="C25" s="5" t="str">
        <f>IF('2026年度健診申込書'!C37&lt;&gt;"",VLOOKUP('2026年度健診申込書'!C37,マスタ!$F$2:$G$11,2,0),"")</f>
        <v/>
      </c>
      <c r="D25" s="7"/>
      <c r="E25" s="7"/>
      <c r="F25" s="7"/>
      <c r="G25" s="7"/>
      <c r="H25" s="5" t="str">
        <f>IF('2026年度健診申込書'!S37&lt;&gt;"",VLOOKUP('2026年度健診申込書'!S37,CourseMaster!$D$1:$G$1002,4,FALSE),IF('2026年度健診申込書'!T37&lt;&gt;"",VLOOKUP('2026年度健診申込書'!T37,CourseMaster!$D$1:$G$1002,4,FALSE),""))</f>
        <v/>
      </c>
      <c r="I25" s="7"/>
      <c r="J25" s="5" t="str">
        <f>CONCATENATE(TRIM(ASC('2026年度健診申込書'!I37))," ",TRIM(ASC('2026年度健診申込書'!J37)))</f>
        <v xml:space="preserve"> </v>
      </c>
      <c r="K25" s="6" t="str">
        <f>CONCATENATE(TRIM('2026年度健診申込書'!K37),"　",TRIM('2026年度健診申込書'!L37))</f>
        <v>　</v>
      </c>
      <c r="L25" s="5" t="str">
        <f>IFERROR(VLOOKUP('2026年度健診申込書'!N37,マスタ!$H$2:$I$3,2,0),"")</f>
        <v/>
      </c>
      <c r="M25" s="5" t="str">
        <f>IF('2026年度健診申込書'!O37&lt;&gt;"",TEXT('2026年度健診申込書'!O37,"YYYY")&amp;TEXT('2026年度健診申込書'!O37,"MM")&amp;TEXT('2026年度健診申込書'!O37,"DD"),"")</f>
        <v/>
      </c>
      <c r="N25" s="5"/>
      <c r="O25" s="5"/>
      <c r="P25" s="8" t="str">
        <f>IF('2026年度健診申込書'!$I37&lt;&gt;"",'2026年度健診申込書'!$C$11,"")</f>
        <v/>
      </c>
      <c r="Q25" s="8" t="str">
        <f>IF('2026年度健診申込書'!$C$10=0,"",IF('2026年度健診申込書'!$P37&lt;&gt;"",'2026年度健診申込書'!$C$10,""))</f>
        <v/>
      </c>
      <c r="R25" s="5" t="str">
        <f>IF('2026年度健診申込書'!P37&lt;&gt;"",'2026年度健診申込書'!P37,"")</f>
        <v/>
      </c>
      <c r="S25" s="5" t="str">
        <f>IF('2026年度健診申込書'!K37&lt;&gt;"",IF('2026年度健診申込書'!$H$7="左記ご住所に送付","2",""),"")</f>
        <v/>
      </c>
      <c r="T25" s="5"/>
      <c r="U25" s="5"/>
      <c r="V25" s="5"/>
      <c r="W25" s="5"/>
      <c r="X25" s="5"/>
      <c r="Y25" s="5"/>
      <c r="Z25" s="5"/>
      <c r="AA25" s="9"/>
      <c r="AB25" s="7" t="str">
        <f t="shared" si="20"/>
        <v/>
      </c>
      <c r="AC25" s="9"/>
      <c r="AD25" s="7" t="str">
        <f t="shared" si="21"/>
        <v/>
      </c>
      <c r="AE25" s="5"/>
      <c r="AF25" s="7" t="str">
        <f t="shared" si="22"/>
        <v/>
      </c>
      <c r="AG25" s="5"/>
      <c r="AH25" s="7" t="str">
        <f t="shared" si="23"/>
        <v/>
      </c>
      <c r="AI25" s="5"/>
      <c r="AJ25" s="7" t="str">
        <f t="shared" si="24"/>
        <v/>
      </c>
      <c r="AK25" s="5"/>
      <c r="AL25" s="7" t="str">
        <f t="shared" si="25"/>
        <v/>
      </c>
      <c r="AM25" s="5"/>
      <c r="AN25" s="7" t="str">
        <f t="shared" si="26"/>
        <v/>
      </c>
      <c r="AO25" s="5"/>
      <c r="AP25" s="7" t="str">
        <f t="shared" si="27"/>
        <v/>
      </c>
      <c r="AQ25" s="5"/>
      <c r="AR25" s="7" t="str">
        <f t="shared" si="28"/>
        <v/>
      </c>
      <c r="AS25" s="5"/>
      <c r="AT25" s="7" t="str">
        <f t="shared" si="29"/>
        <v/>
      </c>
      <c r="AU25" s="5"/>
      <c r="AV25" s="5"/>
      <c r="AW25" s="5"/>
      <c r="AX25" s="5"/>
      <c r="AY25" s="5"/>
      <c r="AZ25" s="5"/>
      <c r="BA25" s="5"/>
    </row>
    <row r="26" spans="1:53" ht="14.25">
      <c r="A26" s="4"/>
      <c r="B26" s="5" t="str">
        <f>IF('2026年度健診申込書'!B38&lt;&gt;"",TEXT('2026年度健診申込書'!B38,"YYYY")&amp;TEXT('2026年度健診申込書'!B38,"MM")&amp;TEXT('2026年度健診申込書'!B38,"DD"),"")</f>
        <v/>
      </c>
      <c r="C26" s="5" t="str">
        <f>IF('2026年度健診申込書'!C38&lt;&gt;"",VLOOKUP('2026年度健診申込書'!C38,マスタ!$F$2:$G$11,2,0),"")</f>
        <v/>
      </c>
      <c r="D26" s="7"/>
      <c r="E26" s="7"/>
      <c r="F26" s="7"/>
      <c r="G26" s="7"/>
      <c r="H26" s="5" t="str">
        <f>IF('2026年度健診申込書'!S38&lt;&gt;"",VLOOKUP('2026年度健診申込書'!S38,CourseMaster!$D$1:$G$1002,4,FALSE),IF('2026年度健診申込書'!T38&lt;&gt;"",VLOOKUP('2026年度健診申込書'!T38,CourseMaster!$D$1:$G$1002,4,FALSE),""))</f>
        <v/>
      </c>
      <c r="I26" s="7"/>
      <c r="J26" s="5" t="str">
        <f>CONCATENATE(TRIM(ASC('2026年度健診申込書'!I38))," ",TRIM(ASC('2026年度健診申込書'!J38)))</f>
        <v xml:space="preserve"> </v>
      </c>
      <c r="K26" s="6" t="str">
        <f>CONCATENATE(TRIM('2026年度健診申込書'!K38),"　",TRIM('2026年度健診申込書'!L38))</f>
        <v>　</v>
      </c>
      <c r="L26" s="5" t="str">
        <f>IFERROR(VLOOKUP('2026年度健診申込書'!N38,マスタ!$H$2:$I$3,2,0),"")</f>
        <v/>
      </c>
      <c r="M26" s="5" t="str">
        <f>IF('2026年度健診申込書'!O38&lt;&gt;"",TEXT('2026年度健診申込書'!O38,"YYYY")&amp;TEXT('2026年度健診申込書'!O38,"MM")&amp;TEXT('2026年度健診申込書'!O38,"DD"),"")</f>
        <v/>
      </c>
      <c r="N26" s="5"/>
      <c r="O26" s="5"/>
      <c r="P26" s="8" t="str">
        <f>IF('2026年度健診申込書'!$I38&lt;&gt;"",'2026年度健診申込書'!$C$11,"")</f>
        <v/>
      </c>
      <c r="Q26" s="8" t="str">
        <f>IF('2026年度健診申込書'!$C$10=0,"",IF('2026年度健診申込書'!$P38&lt;&gt;"",'2026年度健診申込書'!$C$10,""))</f>
        <v/>
      </c>
      <c r="R26" s="5" t="str">
        <f>IF('2026年度健診申込書'!P38&lt;&gt;"",'2026年度健診申込書'!P38,"")</f>
        <v/>
      </c>
      <c r="S26" s="5" t="str">
        <f>IF('2026年度健診申込書'!K38&lt;&gt;"",IF('2026年度健診申込書'!$H$7="左記ご住所に送付","2",""),"")</f>
        <v/>
      </c>
      <c r="T26" s="5"/>
      <c r="U26" s="5"/>
      <c r="V26" s="5"/>
      <c r="W26" s="5"/>
      <c r="X26" s="5"/>
      <c r="Y26" s="5"/>
      <c r="Z26" s="5"/>
      <c r="AA26" s="9"/>
      <c r="AB26" s="7" t="str">
        <f t="shared" si="20"/>
        <v/>
      </c>
      <c r="AC26" s="9"/>
      <c r="AD26" s="7" t="str">
        <f t="shared" si="21"/>
        <v/>
      </c>
      <c r="AE26" s="5"/>
      <c r="AF26" s="7" t="str">
        <f t="shared" si="22"/>
        <v/>
      </c>
      <c r="AG26" s="5"/>
      <c r="AH26" s="7" t="str">
        <f t="shared" si="23"/>
        <v/>
      </c>
      <c r="AI26" s="5"/>
      <c r="AJ26" s="7" t="str">
        <f t="shared" si="24"/>
        <v/>
      </c>
      <c r="AK26" s="5"/>
      <c r="AL26" s="7" t="str">
        <f t="shared" si="25"/>
        <v/>
      </c>
      <c r="AM26" s="5"/>
      <c r="AN26" s="7" t="str">
        <f t="shared" si="26"/>
        <v/>
      </c>
      <c r="AO26" s="5"/>
      <c r="AP26" s="7" t="str">
        <f t="shared" si="27"/>
        <v/>
      </c>
      <c r="AQ26" s="5"/>
      <c r="AR26" s="7" t="str">
        <f t="shared" si="28"/>
        <v/>
      </c>
      <c r="AS26" s="5"/>
      <c r="AT26" s="7" t="str">
        <f t="shared" si="29"/>
        <v/>
      </c>
      <c r="AU26" s="5"/>
      <c r="AV26" s="5"/>
      <c r="AW26" s="5"/>
      <c r="AX26" s="5"/>
      <c r="AY26" s="5"/>
      <c r="AZ26" s="5"/>
      <c r="BA26" s="5"/>
    </row>
    <row r="27" spans="1:53" ht="14.25">
      <c r="A27" s="4"/>
      <c r="B27" s="5" t="str">
        <f>IF('2026年度健診申込書'!B39&lt;&gt;"",TEXT('2026年度健診申込書'!B39,"YYYY")&amp;TEXT('2026年度健診申込書'!B39,"MM")&amp;TEXT('2026年度健診申込書'!B39,"DD"),"")</f>
        <v/>
      </c>
      <c r="C27" s="5" t="str">
        <f>IF('2026年度健診申込書'!C39&lt;&gt;"",VLOOKUP('2026年度健診申込書'!C39,マスタ!$F$2:$G$11,2,0),"")</f>
        <v/>
      </c>
      <c r="D27" s="7"/>
      <c r="E27" s="7"/>
      <c r="F27" s="7"/>
      <c r="G27" s="7"/>
      <c r="H27" s="5" t="str">
        <f>IF('2026年度健診申込書'!S39&lt;&gt;"",VLOOKUP('2026年度健診申込書'!S39,CourseMaster!$D$1:$G$1002,4,FALSE),IF('2026年度健診申込書'!T39&lt;&gt;"",VLOOKUP('2026年度健診申込書'!T39,CourseMaster!$D$1:$G$1002,4,FALSE),""))</f>
        <v/>
      </c>
      <c r="I27" s="7"/>
      <c r="J27" s="5" t="str">
        <f>CONCATENATE(TRIM(ASC('2026年度健診申込書'!I39))," ",TRIM(ASC('2026年度健診申込書'!J39)))</f>
        <v xml:space="preserve"> </v>
      </c>
      <c r="K27" s="6" t="str">
        <f>CONCATENATE(TRIM('2026年度健診申込書'!K39),"　",TRIM('2026年度健診申込書'!L39))</f>
        <v>　</v>
      </c>
      <c r="L27" s="5" t="str">
        <f>IFERROR(VLOOKUP('2026年度健診申込書'!N39,マスタ!$H$2:$I$3,2,0),"")</f>
        <v/>
      </c>
      <c r="M27" s="5" t="str">
        <f>IF('2026年度健診申込書'!O39&lt;&gt;"",TEXT('2026年度健診申込書'!O39,"YYYY")&amp;TEXT('2026年度健診申込書'!O39,"MM")&amp;TEXT('2026年度健診申込書'!O39,"DD"),"")</f>
        <v/>
      </c>
      <c r="N27" s="5"/>
      <c r="O27" s="5"/>
      <c r="P27" s="8" t="str">
        <f>IF('2026年度健診申込書'!$I39&lt;&gt;"",'2026年度健診申込書'!$C$11,"")</f>
        <v/>
      </c>
      <c r="Q27" s="8" t="str">
        <f>IF('2026年度健診申込書'!$C$10=0,"",IF('2026年度健診申込書'!$P39&lt;&gt;"",'2026年度健診申込書'!$C$10,""))</f>
        <v/>
      </c>
      <c r="R27" s="5" t="str">
        <f>IF('2026年度健診申込書'!P39&lt;&gt;"",'2026年度健診申込書'!P39,"")</f>
        <v/>
      </c>
      <c r="S27" s="5" t="str">
        <f>IF('2026年度健診申込書'!K39&lt;&gt;"",IF('2026年度健診申込書'!$H$7="左記ご住所に送付","2",""),"")</f>
        <v/>
      </c>
      <c r="T27" s="5"/>
      <c r="U27" s="5"/>
      <c r="V27" s="5"/>
      <c r="W27" s="5"/>
      <c r="X27" s="5"/>
      <c r="Y27" s="5"/>
      <c r="Z27" s="5"/>
      <c r="AA27" s="9"/>
      <c r="AB27" s="7" t="str">
        <f t="shared" si="20"/>
        <v/>
      </c>
      <c r="AC27" s="9"/>
      <c r="AD27" s="7" t="str">
        <f t="shared" si="21"/>
        <v/>
      </c>
      <c r="AE27" s="5"/>
      <c r="AF27" s="7" t="str">
        <f t="shared" si="22"/>
        <v/>
      </c>
      <c r="AG27" s="5"/>
      <c r="AH27" s="7" t="str">
        <f t="shared" si="23"/>
        <v/>
      </c>
      <c r="AI27" s="5"/>
      <c r="AJ27" s="7" t="str">
        <f t="shared" si="24"/>
        <v/>
      </c>
      <c r="AK27" s="5"/>
      <c r="AL27" s="7" t="str">
        <f t="shared" si="25"/>
        <v/>
      </c>
      <c r="AM27" s="5"/>
      <c r="AN27" s="7" t="str">
        <f t="shared" si="26"/>
        <v/>
      </c>
      <c r="AO27" s="5"/>
      <c r="AP27" s="7" t="str">
        <f t="shared" si="27"/>
        <v/>
      </c>
      <c r="AQ27" s="5"/>
      <c r="AR27" s="7" t="str">
        <f t="shared" si="28"/>
        <v/>
      </c>
      <c r="AS27" s="5"/>
      <c r="AT27" s="7" t="str">
        <f t="shared" si="29"/>
        <v/>
      </c>
      <c r="AU27" s="5"/>
      <c r="AV27" s="5"/>
      <c r="AW27" s="5"/>
      <c r="AX27" s="5"/>
      <c r="AY27" s="5"/>
      <c r="AZ27" s="5"/>
      <c r="BA27" s="5"/>
    </row>
    <row r="28" spans="1:53" ht="14.25">
      <c r="A28" s="4"/>
      <c r="B28" s="5" t="str">
        <f>IF('2026年度健診申込書'!B40&lt;&gt;"",TEXT('2026年度健診申込書'!B40,"YYYY")&amp;TEXT('2026年度健診申込書'!B40,"MM")&amp;TEXT('2026年度健診申込書'!B40,"DD"),"")</f>
        <v/>
      </c>
      <c r="C28" s="5" t="str">
        <f>IF('2026年度健診申込書'!C40&lt;&gt;"",VLOOKUP('2026年度健診申込書'!C40,マスタ!$F$2:$G$11,2,0),"")</f>
        <v/>
      </c>
      <c r="D28" s="7"/>
      <c r="E28" s="7"/>
      <c r="F28" s="7"/>
      <c r="G28" s="7"/>
      <c r="H28" s="5" t="str">
        <f>IF('2026年度健診申込書'!S40&lt;&gt;"",VLOOKUP('2026年度健診申込書'!S40,CourseMaster!$D$1:$G$1002,4,FALSE),IF('2026年度健診申込書'!T40&lt;&gt;"",VLOOKUP('2026年度健診申込書'!T40,CourseMaster!$D$1:$G$1002,4,FALSE),""))</f>
        <v/>
      </c>
      <c r="I28" s="7"/>
      <c r="J28" s="5" t="str">
        <f>CONCATENATE(TRIM(ASC('2026年度健診申込書'!I40))," ",TRIM(ASC('2026年度健診申込書'!J40)))</f>
        <v xml:space="preserve"> </v>
      </c>
      <c r="K28" s="6" t="str">
        <f>CONCATENATE(TRIM('2026年度健診申込書'!K40),"　",TRIM('2026年度健診申込書'!L40))</f>
        <v>　</v>
      </c>
      <c r="L28" s="5" t="str">
        <f>IFERROR(VLOOKUP('2026年度健診申込書'!N40,マスタ!$H$2:$I$3,2,0),"")</f>
        <v/>
      </c>
      <c r="M28" s="5" t="str">
        <f>IF('2026年度健診申込書'!O40&lt;&gt;"",TEXT('2026年度健診申込書'!O40,"YYYY")&amp;TEXT('2026年度健診申込書'!O40,"MM")&amp;TEXT('2026年度健診申込書'!O40,"DD"),"")</f>
        <v/>
      </c>
      <c r="N28" s="5"/>
      <c r="O28" s="5"/>
      <c r="P28" s="8" t="str">
        <f>IF('2026年度健診申込書'!$I40&lt;&gt;"",'2026年度健診申込書'!$C$11,"")</f>
        <v/>
      </c>
      <c r="Q28" s="8" t="str">
        <f>IF('2026年度健診申込書'!$C$10=0,"",IF('2026年度健診申込書'!$P40&lt;&gt;"",'2026年度健診申込書'!$C$10,""))</f>
        <v/>
      </c>
      <c r="R28" s="5" t="str">
        <f>IF('2026年度健診申込書'!P40&lt;&gt;"",'2026年度健診申込書'!P40,"")</f>
        <v/>
      </c>
      <c r="S28" s="5" t="str">
        <f>IF('2026年度健診申込書'!K40&lt;&gt;"",IF('2026年度健診申込書'!$H$7="左記ご住所に送付","2",""),"")</f>
        <v/>
      </c>
      <c r="T28" s="5"/>
      <c r="U28" s="5"/>
      <c r="V28" s="5"/>
      <c r="W28" s="5"/>
      <c r="X28" s="5"/>
      <c r="Y28" s="5"/>
      <c r="Z28" s="5"/>
      <c r="AA28" s="9"/>
      <c r="AB28" s="7" t="str">
        <f t="shared" si="20"/>
        <v/>
      </c>
      <c r="AC28" s="9"/>
      <c r="AD28" s="7" t="str">
        <f t="shared" si="21"/>
        <v/>
      </c>
      <c r="AE28" s="5"/>
      <c r="AF28" s="7" t="str">
        <f t="shared" si="22"/>
        <v/>
      </c>
      <c r="AG28" s="5"/>
      <c r="AH28" s="7" t="str">
        <f t="shared" si="23"/>
        <v/>
      </c>
      <c r="AI28" s="5"/>
      <c r="AJ28" s="7" t="str">
        <f t="shared" si="24"/>
        <v/>
      </c>
      <c r="AK28" s="5"/>
      <c r="AL28" s="7" t="str">
        <f t="shared" si="25"/>
        <v/>
      </c>
      <c r="AM28" s="5"/>
      <c r="AN28" s="7" t="str">
        <f t="shared" si="26"/>
        <v/>
      </c>
      <c r="AO28" s="5"/>
      <c r="AP28" s="7" t="str">
        <f t="shared" si="27"/>
        <v/>
      </c>
      <c r="AQ28" s="5"/>
      <c r="AR28" s="7" t="str">
        <f t="shared" si="28"/>
        <v/>
      </c>
      <c r="AS28" s="5"/>
      <c r="AT28" s="7" t="str">
        <f t="shared" si="29"/>
        <v/>
      </c>
      <c r="AU28" s="5"/>
      <c r="AV28" s="5"/>
      <c r="AW28" s="5"/>
      <c r="AX28" s="5"/>
      <c r="AY28" s="5"/>
      <c r="AZ28" s="5"/>
      <c r="BA28" s="5"/>
    </row>
    <row r="29" spans="1:53" ht="14.25">
      <c r="A29" s="4"/>
      <c r="B29" s="5" t="str">
        <f>IF('2026年度健診申込書'!B41&lt;&gt;"",TEXT('2026年度健診申込書'!B41,"YYYY")&amp;TEXT('2026年度健診申込書'!B41,"MM")&amp;TEXT('2026年度健診申込書'!B41,"DD"),"")</f>
        <v/>
      </c>
      <c r="C29" s="5" t="str">
        <f>IF('2026年度健診申込書'!C41&lt;&gt;"",VLOOKUP('2026年度健診申込書'!C41,マスタ!$F$2:$G$11,2,0),"")</f>
        <v/>
      </c>
      <c r="D29" s="7"/>
      <c r="E29" s="7"/>
      <c r="F29" s="7"/>
      <c r="G29" s="7"/>
      <c r="H29" s="5" t="str">
        <f>IF('2026年度健診申込書'!S41&lt;&gt;"",VLOOKUP('2026年度健診申込書'!S41,CourseMaster!$D$1:$G$1002,4,FALSE),IF('2026年度健診申込書'!T41&lt;&gt;"",VLOOKUP('2026年度健診申込書'!T41,CourseMaster!$D$1:$G$1002,4,FALSE),""))</f>
        <v/>
      </c>
      <c r="I29" s="7"/>
      <c r="J29" s="5" t="str">
        <f>CONCATENATE(TRIM(ASC('2026年度健診申込書'!I41))," ",TRIM(ASC('2026年度健診申込書'!J41)))</f>
        <v xml:space="preserve"> </v>
      </c>
      <c r="K29" s="6" t="str">
        <f>CONCATENATE(TRIM('2026年度健診申込書'!K41),"　",TRIM('2026年度健診申込書'!L41))</f>
        <v>　</v>
      </c>
      <c r="L29" s="5" t="str">
        <f>IFERROR(VLOOKUP('2026年度健診申込書'!N41,マスタ!$H$2:$I$3,2,0),"")</f>
        <v/>
      </c>
      <c r="M29" s="5" t="str">
        <f>IF('2026年度健診申込書'!O41&lt;&gt;"",TEXT('2026年度健診申込書'!O41,"YYYY")&amp;TEXT('2026年度健診申込書'!O41,"MM")&amp;TEXT('2026年度健診申込書'!O41,"DD"),"")</f>
        <v/>
      </c>
      <c r="N29" s="5"/>
      <c r="O29" s="5"/>
      <c r="P29" s="8" t="str">
        <f>IF('2026年度健診申込書'!$I41&lt;&gt;"",'2026年度健診申込書'!$C$11,"")</f>
        <v/>
      </c>
      <c r="Q29" s="8" t="str">
        <f>IF('2026年度健診申込書'!$C$10=0,"",IF('2026年度健診申込書'!$P41&lt;&gt;"",'2026年度健診申込書'!$C$10,""))</f>
        <v/>
      </c>
      <c r="R29" s="5" t="str">
        <f>IF('2026年度健診申込書'!P41&lt;&gt;"",'2026年度健診申込書'!P41,"")</f>
        <v/>
      </c>
      <c r="S29" s="5" t="str">
        <f>IF('2026年度健診申込書'!K41&lt;&gt;"",IF('2026年度健診申込書'!$H$7="左記ご住所に送付","2",""),"")</f>
        <v/>
      </c>
      <c r="T29" s="5"/>
      <c r="U29" s="5"/>
      <c r="V29" s="5"/>
      <c r="W29" s="5"/>
      <c r="X29" s="5"/>
      <c r="Y29" s="5"/>
      <c r="Z29" s="5"/>
      <c r="AA29" s="9"/>
      <c r="AB29" s="7" t="str">
        <f t="shared" si="20"/>
        <v/>
      </c>
      <c r="AC29" s="9"/>
      <c r="AD29" s="7" t="str">
        <f t="shared" si="21"/>
        <v/>
      </c>
      <c r="AE29" s="5"/>
      <c r="AF29" s="7" t="str">
        <f t="shared" si="22"/>
        <v/>
      </c>
      <c r="AG29" s="5"/>
      <c r="AH29" s="7" t="str">
        <f t="shared" si="23"/>
        <v/>
      </c>
      <c r="AI29" s="5"/>
      <c r="AJ29" s="7" t="str">
        <f t="shared" si="24"/>
        <v/>
      </c>
      <c r="AK29" s="5"/>
      <c r="AL29" s="7" t="str">
        <f t="shared" si="25"/>
        <v/>
      </c>
      <c r="AM29" s="5"/>
      <c r="AN29" s="7" t="str">
        <f t="shared" si="26"/>
        <v/>
      </c>
      <c r="AO29" s="5"/>
      <c r="AP29" s="7" t="str">
        <f t="shared" si="27"/>
        <v/>
      </c>
      <c r="AQ29" s="5"/>
      <c r="AR29" s="7" t="str">
        <f t="shared" si="28"/>
        <v/>
      </c>
      <c r="AS29" s="5"/>
      <c r="AT29" s="7" t="str">
        <f t="shared" si="29"/>
        <v/>
      </c>
      <c r="AU29" s="5"/>
      <c r="AV29" s="5"/>
      <c r="AW29" s="5"/>
      <c r="AX29" s="5"/>
      <c r="AY29" s="5"/>
      <c r="AZ29" s="5"/>
      <c r="BA29" s="5"/>
    </row>
    <row r="30" spans="1:53" ht="14.25">
      <c r="A30" s="4"/>
      <c r="B30" s="5" t="str">
        <f>IF('2026年度健診申込書'!B42&lt;&gt;"",TEXT('2026年度健診申込書'!B42,"YYYY")&amp;TEXT('2026年度健診申込書'!B42,"MM")&amp;TEXT('2026年度健診申込書'!B42,"DD"),"")</f>
        <v/>
      </c>
      <c r="C30" s="5" t="str">
        <f>IF('2026年度健診申込書'!C42&lt;&gt;"",VLOOKUP('2026年度健診申込書'!C42,マスタ!$F$2:$G$11,2,0),"")</f>
        <v/>
      </c>
      <c r="D30" s="7"/>
      <c r="E30" s="7"/>
      <c r="F30" s="7"/>
      <c r="G30" s="7"/>
      <c r="H30" s="5" t="str">
        <f>IF('2026年度健診申込書'!S42&lt;&gt;"",VLOOKUP('2026年度健診申込書'!S42,CourseMaster!$D$1:$G$1002,4,FALSE),IF('2026年度健診申込書'!T42&lt;&gt;"",VLOOKUP('2026年度健診申込書'!T42,CourseMaster!$D$1:$G$1002,4,FALSE),""))</f>
        <v/>
      </c>
      <c r="I30" s="7"/>
      <c r="J30" s="5" t="str">
        <f>CONCATENATE(TRIM(ASC('2026年度健診申込書'!I42))," ",TRIM(ASC('2026年度健診申込書'!J42)))</f>
        <v xml:space="preserve"> </v>
      </c>
      <c r="K30" s="6" t="str">
        <f>CONCATENATE(TRIM('2026年度健診申込書'!K42),"　",TRIM('2026年度健診申込書'!L42))</f>
        <v>　</v>
      </c>
      <c r="L30" s="5" t="str">
        <f>IFERROR(VLOOKUP('2026年度健診申込書'!N42,マスタ!$H$2:$I$3,2,0),"")</f>
        <v/>
      </c>
      <c r="M30" s="5" t="str">
        <f>IF('2026年度健診申込書'!O42&lt;&gt;"",TEXT('2026年度健診申込書'!O42,"YYYY")&amp;TEXT('2026年度健診申込書'!O42,"MM")&amp;TEXT('2026年度健診申込書'!O42,"DD"),"")</f>
        <v/>
      </c>
      <c r="N30" s="5"/>
      <c r="O30" s="5"/>
      <c r="P30" s="8" t="str">
        <f>IF('2026年度健診申込書'!$I42&lt;&gt;"",'2026年度健診申込書'!$C$11,"")</f>
        <v/>
      </c>
      <c r="Q30" s="8" t="str">
        <f>IF('2026年度健診申込書'!$C$10=0,"",IF('2026年度健診申込書'!$P42&lt;&gt;"",'2026年度健診申込書'!$C$10,""))</f>
        <v/>
      </c>
      <c r="R30" s="5" t="str">
        <f>IF('2026年度健診申込書'!P42&lt;&gt;"",'2026年度健診申込書'!P42,"")</f>
        <v/>
      </c>
      <c r="S30" s="5" t="str">
        <f>IF('2026年度健診申込書'!K42&lt;&gt;"",IF('2026年度健診申込書'!$H$7="左記ご住所に送付","2",""),"")</f>
        <v/>
      </c>
      <c r="T30" s="5"/>
      <c r="U30" s="5"/>
      <c r="V30" s="5"/>
      <c r="W30" s="5"/>
      <c r="X30" s="5"/>
      <c r="Y30" s="5"/>
      <c r="Z30" s="5"/>
      <c r="AA30" s="9"/>
      <c r="AB30" s="7" t="str">
        <f t="shared" si="20"/>
        <v/>
      </c>
      <c r="AC30" s="9"/>
      <c r="AD30" s="7" t="str">
        <f t="shared" si="21"/>
        <v/>
      </c>
      <c r="AE30" s="5"/>
      <c r="AF30" s="7" t="str">
        <f t="shared" si="22"/>
        <v/>
      </c>
      <c r="AG30" s="5"/>
      <c r="AH30" s="7" t="str">
        <f t="shared" si="23"/>
        <v/>
      </c>
      <c r="AI30" s="5"/>
      <c r="AJ30" s="7" t="str">
        <f t="shared" si="24"/>
        <v/>
      </c>
      <c r="AK30" s="5"/>
      <c r="AL30" s="7" t="str">
        <f t="shared" si="25"/>
        <v/>
      </c>
      <c r="AM30" s="5"/>
      <c r="AN30" s="7" t="str">
        <f t="shared" si="26"/>
        <v/>
      </c>
      <c r="AO30" s="5"/>
      <c r="AP30" s="7" t="str">
        <f t="shared" si="27"/>
        <v/>
      </c>
      <c r="AQ30" s="5"/>
      <c r="AR30" s="7" t="str">
        <f t="shared" si="28"/>
        <v/>
      </c>
      <c r="AS30" s="5"/>
      <c r="AT30" s="7" t="str">
        <f t="shared" si="29"/>
        <v/>
      </c>
      <c r="AU30" s="5"/>
      <c r="AV30" s="5"/>
      <c r="AW30" s="5"/>
      <c r="AX30" s="5"/>
      <c r="AY30" s="5"/>
      <c r="AZ30" s="5"/>
      <c r="BA30" s="5"/>
    </row>
    <row r="31" spans="1:53" ht="14.25">
      <c r="A31" s="4"/>
      <c r="B31" s="5" t="str">
        <f>IF('2026年度健診申込書'!B43&lt;&gt;"",TEXT('2026年度健診申込書'!B43,"YYYY")&amp;TEXT('2026年度健診申込書'!B43,"MM")&amp;TEXT('2026年度健診申込書'!B43,"DD"),"")</f>
        <v/>
      </c>
      <c r="C31" s="5" t="str">
        <f>IF('2026年度健診申込書'!C43&lt;&gt;"",VLOOKUP('2026年度健診申込書'!C43,マスタ!$F$2:$G$11,2,0),"")</f>
        <v/>
      </c>
      <c r="D31" s="7"/>
      <c r="E31" s="7"/>
      <c r="F31" s="7"/>
      <c r="G31" s="7"/>
      <c r="H31" s="5" t="str">
        <f>IF('2026年度健診申込書'!S43&lt;&gt;"",VLOOKUP('2026年度健診申込書'!S43,CourseMaster!$D$1:$G$1002,4,FALSE),IF('2026年度健診申込書'!T43&lt;&gt;"",VLOOKUP('2026年度健診申込書'!T43,CourseMaster!$D$1:$G$1002,4,FALSE),""))</f>
        <v/>
      </c>
      <c r="I31" s="7"/>
      <c r="J31" s="5" t="str">
        <f>CONCATENATE(TRIM(ASC('2026年度健診申込書'!I43))," ",TRIM(ASC('2026年度健診申込書'!J43)))</f>
        <v xml:space="preserve"> </v>
      </c>
      <c r="K31" s="6" t="str">
        <f>CONCATENATE(TRIM('2026年度健診申込書'!K43),"　",TRIM('2026年度健診申込書'!L43))</f>
        <v>　</v>
      </c>
      <c r="L31" s="5" t="str">
        <f>IFERROR(VLOOKUP('2026年度健診申込書'!N43,マスタ!$H$2:$I$3,2,0),"")</f>
        <v/>
      </c>
      <c r="M31" s="5" t="str">
        <f>IF('2026年度健診申込書'!O43&lt;&gt;"",TEXT('2026年度健診申込書'!O43,"YYYY")&amp;TEXT('2026年度健診申込書'!O43,"MM")&amp;TEXT('2026年度健診申込書'!O43,"DD"),"")</f>
        <v/>
      </c>
      <c r="N31" s="5"/>
      <c r="O31" s="5"/>
      <c r="P31" s="8" t="str">
        <f>IF('2026年度健診申込書'!$I43&lt;&gt;"",'2026年度健診申込書'!$C$11,"")</f>
        <v/>
      </c>
      <c r="Q31" s="8" t="str">
        <f>IF('2026年度健診申込書'!$C$10=0,"",IF('2026年度健診申込書'!$P43&lt;&gt;"",'2026年度健診申込書'!$C$10,""))</f>
        <v/>
      </c>
      <c r="R31" s="5" t="str">
        <f>IF('2026年度健診申込書'!P43&lt;&gt;"",'2026年度健診申込書'!P43,"")</f>
        <v/>
      </c>
      <c r="S31" s="5" t="str">
        <f>IF('2026年度健診申込書'!K43&lt;&gt;"",IF('2026年度健診申込書'!$H$7="左記ご住所に送付","2",""),"")</f>
        <v/>
      </c>
      <c r="T31" s="5"/>
      <c r="U31" s="5"/>
      <c r="V31" s="5"/>
      <c r="W31" s="5"/>
      <c r="X31" s="5"/>
      <c r="Y31" s="5"/>
      <c r="Z31" s="5"/>
      <c r="AA31" s="9"/>
      <c r="AB31" s="7" t="str">
        <f t="shared" si="20"/>
        <v/>
      </c>
      <c r="AC31" s="9"/>
      <c r="AD31" s="7" t="str">
        <f t="shared" si="21"/>
        <v/>
      </c>
      <c r="AE31" s="5"/>
      <c r="AF31" s="7" t="str">
        <f t="shared" si="22"/>
        <v/>
      </c>
      <c r="AG31" s="5"/>
      <c r="AH31" s="7" t="str">
        <f t="shared" si="23"/>
        <v/>
      </c>
      <c r="AI31" s="5"/>
      <c r="AJ31" s="7" t="str">
        <f t="shared" si="24"/>
        <v/>
      </c>
      <c r="AK31" s="5"/>
      <c r="AL31" s="7" t="str">
        <f t="shared" si="25"/>
        <v/>
      </c>
      <c r="AM31" s="5"/>
      <c r="AN31" s="7" t="str">
        <f t="shared" si="26"/>
        <v/>
      </c>
      <c r="AO31" s="5"/>
      <c r="AP31" s="7" t="str">
        <f t="shared" si="27"/>
        <v/>
      </c>
      <c r="AQ31" s="5"/>
      <c r="AR31" s="7" t="str">
        <f t="shared" si="28"/>
        <v/>
      </c>
      <c r="AS31" s="5"/>
      <c r="AT31" s="7" t="str">
        <f t="shared" si="29"/>
        <v/>
      </c>
      <c r="AU31" s="5"/>
      <c r="AV31" s="5"/>
      <c r="AW31" s="5"/>
      <c r="AX31" s="5"/>
      <c r="AY31" s="5"/>
      <c r="AZ31" s="5"/>
      <c r="BA31" s="5"/>
    </row>
    <row r="32" spans="1:53" ht="14.25">
      <c r="A32" s="4"/>
      <c r="B32" s="5" t="str">
        <f>IF('2026年度健診申込書'!B44&lt;&gt;"",TEXT('2026年度健診申込書'!B44,"YYYY")&amp;TEXT('2026年度健診申込書'!B44,"MM")&amp;TEXT('2026年度健診申込書'!B44,"DD"),"")</f>
        <v/>
      </c>
      <c r="C32" s="5" t="str">
        <f>IF('2026年度健診申込書'!C44&lt;&gt;"",VLOOKUP('2026年度健診申込書'!C44,マスタ!$F$2:$G$11,2,0),"")</f>
        <v/>
      </c>
      <c r="D32" s="7"/>
      <c r="E32" s="7"/>
      <c r="F32" s="7"/>
      <c r="G32" s="7"/>
      <c r="H32" s="5" t="str">
        <f>IF('2026年度健診申込書'!S44&lt;&gt;"",VLOOKUP('2026年度健診申込書'!S44,CourseMaster!$D$1:$G$1002,4,FALSE),IF('2026年度健診申込書'!T44&lt;&gt;"",VLOOKUP('2026年度健診申込書'!T44,CourseMaster!$D$1:$G$1002,4,FALSE),""))</f>
        <v/>
      </c>
      <c r="I32" s="7"/>
      <c r="J32" s="5" t="str">
        <f>CONCATENATE(TRIM(ASC('2026年度健診申込書'!I44))," ",TRIM(ASC('2026年度健診申込書'!J44)))</f>
        <v xml:space="preserve"> </v>
      </c>
      <c r="K32" s="6" t="str">
        <f>CONCATENATE(TRIM('2026年度健診申込書'!K44),"　",TRIM('2026年度健診申込書'!L44))</f>
        <v>　</v>
      </c>
      <c r="L32" s="5" t="str">
        <f>IFERROR(VLOOKUP('2026年度健診申込書'!N44,マスタ!$H$2:$I$3,2,0),"")</f>
        <v/>
      </c>
      <c r="M32" s="5" t="str">
        <f>IF('2026年度健診申込書'!O44&lt;&gt;"",TEXT('2026年度健診申込書'!O44,"YYYY")&amp;TEXT('2026年度健診申込書'!O44,"MM")&amp;TEXT('2026年度健診申込書'!O44,"DD"),"")</f>
        <v/>
      </c>
      <c r="N32" s="5"/>
      <c r="O32" s="5"/>
      <c r="P32" s="8" t="str">
        <f>IF('2026年度健診申込書'!$I44&lt;&gt;"",'2026年度健診申込書'!$C$11,"")</f>
        <v/>
      </c>
      <c r="Q32" s="8" t="str">
        <f>IF('2026年度健診申込書'!$C$10=0,"",IF('2026年度健診申込書'!$P44&lt;&gt;"",'2026年度健診申込書'!$C$10,""))</f>
        <v/>
      </c>
      <c r="R32" s="5" t="str">
        <f>IF('2026年度健診申込書'!P44&lt;&gt;"",'2026年度健診申込書'!P44,"")</f>
        <v/>
      </c>
      <c r="S32" s="5" t="str">
        <f>IF('2026年度健診申込書'!K44&lt;&gt;"",IF('2026年度健診申込書'!$H$7="左記ご住所に送付","2",""),"")</f>
        <v/>
      </c>
      <c r="T32" s="5"/>
      <c r="U32" s="5"/>
      <c r="V32" s="5"/>
      <c r="W32" s="5"/>
      <c r="X32" s="5"/>
      <c r="Y32" s="5"/>
      <c r="Z32" s="5"/>
      <c r="AA32" s="9"/>
      <c r="AB32" s="7" t="str">
        <f t="shared" si="20"/>
        <v/>
      </c>
      <c r="AC32" s="9"/>
      <c r="AD32" s="7" t="str">
        <f t="shared" si="21"/>
        <v/>
      </c>
      <c r="AE32" s="5"/>
      <c r="AF32" s="7" t="str">
        <f t="shared" si="22"/>
        <v/>
      </c>
      <c r="AG32" s="5"/>
      <c r="AH32" s="7" t="str">
        <f t="shared" si="23"/>
        <v/>
      </c>
      <c r="AI32" s="5"/>
      <c r="AJ32" s="7" t="str">
        <f t="shared" si="24"/>
        <v/>
      </c>
      <c r="AK32" s="5"/>
      <c r="AL32" s="7" t="str">
        <f t="shared" si="25"/>
        <v/>
      </c>
      <c r="AM32" s="5"/>
      <c r="AN32" s="7" t="str">
        <f t="shared" si="26"/>
        <v/>
      </c>
      <c r="AO32" s="5"/>
      <c r="AP32" s="7" t="str">
        <f t="shared" si="27"/>
        <v/>
      </c>
      <c r="AQ32" s="5"/>
      <c r="AR32" s="7" t="str">
        <f t="shared" si="28"/>
        <v/>
      </c>
      <c r="AS32" s="5"/>
      <c r="AT32" s="7" t="str">
        <f t="shared" si="29"/>
        <v/>
      </c>
      <c r="AU32" s="5"/>
      <c r="AV32" s="5"/>
      <c r="AW32" s="5"/>
      <c r="AX32" s="5"/>
      <c r="AY32" s="5"/>
      <c r="AZ32" s="5"/>
      <c r="BA32" s="5"/>
    </row>
    <row r="33" spans="1:53" ht="14.25">
      <c r="A33" s="4"/>
      <c r="B33" s="5" t="str">
        <f>IF('2026年度健診申込書'!B45&lt;&gt;"",TEXT('2026年度健診申込書'!B45,"YYYY")&amp;TEXT('2026年度健診申込書'!B45,"MM")&amp;TEXT('2026年度健診申込書'!B45,"DD"),"")</f>
        <v/>
      </c>
      <c r="C33" s="5" t="str">
        <f>IF('2026年度健診申込書'!C45&lt;&gt;"",VLOOKUP('2026年度健診申込書'!C45,マスタ!$F$2:$G$11,2,0),"")</f>
        <v/>
      </c>
      <c r="D33" s="7"/>
      <c r="E33" s="7"/>
      <c r="F33" s="7"/>
      <c r="G33" s="7"/>
      <c r="H33" s="5" t="str">
        <f>IF('2026年度健診申込書'!S45&lt;&gt;"",VLOOKUP('2026年度健診申込書'!S45,CourseMaster!$D$1:$G$1002,4,FALSE),IF('2026年度健診申込書'!T45&lt;&gt;"",VLOOKUP('2026年度健診申込書'!T45,CourseMaster!$D$1:$G$1002,4,FALSE),""))</f>
        <v/>
      </c>
      <c r="I33" s="7"/>
      <c r="J33" s="5" t="str">
        <f>CONCATENATE(TRIM(ASC('2026年度健診申込書'!I45))," ",TRIM(ASC('2026年度健診申込書'!J45)))</f>
        <v xml:space="preserve"> </v>
      </c>
      <c r="K33" s="6" t="str">
        <f>CONCATENATE(TRIM('2026年度健診申込書'!K45),"　",TRIM('2026年度健診申込書'!L45))</f>
        <v>　</v>
      </c>
      <c r="L33" s="5" t="str">
        <f>IFERROR(VLOOKUP('2026年度健診申込書'!N45,マスタ!$H$2:$I$3,2,0),"")</f>
        <v/>
      </c>
      <c r="M33" s="5" t="str">
        <f>IF('2026年度健診申込書'!O45&lt;&gt;"",TEXT('2026年度健診申込書'!O45,"YYYY")&amp;TEXT('2026年度健診申込書'!O45,"MM")&amp;TEXT('2026年度健診申込書'!O45,"DD"),"")</f>
        <v/>
      </c>
      <c r="N33" s="5"/>
      <c r="O33" s="5"/>
      <c r="P33" s="8" t="str">
        <f>IF('2026年度健診申込書'!$I45&lt;&gt;"",'2026年度健診申込書'!$C$11,"")</f>
        <v/>
      </c>
      <c r="Q33" s="8" t="str">
        <f>IF('2026年度健診申込書'!$C$10=0,"",IF('2026年度健診申込書'!$P45&lt;&gt;"",'2026年度健診申込書'!$C$10,""))</f>
        <v/>
      </c>
      <c r="R33" s="5" t="str">
        <f>IF('2026年度健診申込書'!P45&lt;&gt;"",'2026年度健診申込書'!P45,"")</f>
        <v/>
      </c>
      <c r="S33" s="5" t="str">
        <f>IF('2026年度健診申込書'!K45&lt;&gt;"",IF('2026年度健診申込書'!$H$7="左記ご住所に送付","2",""),"")</f>
        <v/>
      </c>
      <c r="T33" s="5"/>
      <c r="U33" s="5"/>
      <c r="V33" s="5"/>
      <c r="W33" s="5"/>
      <c r="X33" s="5"/>
      <c r="Y33" s="5"/>
      <c r="Z33" s="5"/>
      <c r="AA33" s="9"/>
      <c r="AB33" s="7" t="str">
        <f t="shared" si="20"/>
        <v/>
      </c>
      <c r="AC33" s="9"/>
      <c r="AD33" s="7" t="str">
        <f t="shared" si="21"/>
        <v/>
      </c>
      <c r="AE33" s="5"/>
      <c r="AF33" s="7" t="str">
        <f t="shared" si="22"/>
        <v/>
      </c>
      <c r="AG33" s="5"/>
      <c r="AH33" s="7" t="str">
        <f t="shared" si="23"/>
        <v/>
      </c>
      <c r="AI33" s="5"/>
      <c r="AJ33" s="7" t="str">
        <f t="shared" si="24"/>
        <v/>
      </c>
      <c r="AK33" s="5"/>
      <c r="AL33" s="7" t="str">
        <f t="shared" si="25"/>
        <v/>
      </c>
      <c r="AM33" s="5"/>
      <c r="AN33" s="7" t="str">
        <f t="shared" si="26"/>
        <v/>
      </c>
      <c r="AO33" s="5"/>
      <c r="AP33" s="7" t="str">
        <f t="shared" si="27"/>
        <v/>
      </c>
      <c r="AQ33" s="5"/>
      <c r="AR33" s="7" t="str">
        <f t="shared" si="28"/>
        <v/>
      </c>
      <c r="AS33" s="5"/>
      <c r="AT33" s="7" t="str">
        <f t="shared" si="29"/>
        <v/>
      </c>
      <c r="AU33" s="5"/>
      <c r="AV33" s="5"/>
      <c r="AW33" s="5"/>
      <c r="AX33" s="5"/>
      <c r="AY33" s="5"/>
      <c r="AZ33" s="5"/>
      <c r="BA33" s="5"/>
    </row>
    <row r="34" spans="1:53" ht="14.25">
      <c r="A34" s="4"/>
      <c r="B34" s="5" t="str">
        <f>IF('2026年度健診申込書'!B46&lt;&gt;"",TEXT('2026年度健診申込書'!B46,"YYYY")&amp;TEXT('2026年度健診申込書'!B46,"MM")&amp;TEXT('2026年度健診申込書'!B46,"DD"),"")</f>
        <v/>
      </c>
      <c r="C34" s="5" t="str">
        <f>IF('2026年度健診申込書'!C46&lt;&gt;"",VLOOKUP('2026年度健診申込書'!C46,マスタ!$F$2:$G$11,2,0),"")</f>
        <v/>
      </c>
      <c r="D34" s="7"/>
      <c r="E34" s="7"/>
      <c r="F34" s="7"/>
      <c r="G34" s="7"/>
      <c r="H34" s="5" t="str">
        <f>IF('2026年度健診申込書'!S46&lt;&gt;"",VLOOKUP('2026年度健診申込書'!S46,CourseMaster!$D$1:$G$1002,4,FALSE),IF('2026年度健診申込書'!T46&lt;&gt;"",VLOOKUP('2026年度健診申込書'!T46,CourseMaster!$D$1:$G$1002,4,FALSE),""))</f>
        <v/>
      </c>
      <c r="I34" s="7"/>
      <c r="J34" s="5" t="str">
        <f>CONCATENATE(TRIM(ASC('2026年度健診申込書'!I46))," ",TRIM(ASC('2026年度健診申込書'!J46)))</f>
        <v xml:space="preserve"> </v>
      </c>
      <c r="K34" s="6" t="str">
        <f>CONCATENATE(TRIM('2026年度健診申込書'!K46),"　",TRIM('2026年度健診申込書'!L46))</f>
        <v>　</v>
      </c>
      <c r="L34" s="5" t="str">
        <f>IFERROR(VLOOKUP('2026年度健診申込書'!N46,マスタ!$H$2:$I$3,2,0),"")</f>
        <v/>
      </c>
      <c r="M34" s="5" t="str">
        <f>IF('2026年度健診申込書'!O46&lt;&gt;"",TEXT('2026年度健診申込書'!O46,"YYYY")&amp;TEXT('2026年度健診申込書'!O46,"MM")&amp;TEXT('2026年度健診申込書'!O46,"DD"),"")</f>
        <v/>
      </c>
      <c r="N34" s="5"/>
      <c r="O34" s="5"/>
      <c r="P34" s="8" t="str">
        <f>IF('2026年度健診申込書'!$I46&lt;&gt;"",'2026年度健診申込書'!$C$11,"")</f>
        <v/>
      </c>
      <c r="Q34" s="8" t="str">
        <f>IF('2026年度健診申込書'!$C$10=0,"",IF('2026年度健診申込書'!$P46&lt;&gt;"",'2026年度健診申込書'!$C$10,""))</f>
        <v/>
      </c>
      <c r="R34" s="5" t="str">
        <f>IF('2026年度健診申込書'!P46&lt;&gt;"",'2026年度健診申込書'!P46,"")</f>
        <v/>
      </c>
      <c r="S34" s="5" t="str">
        <f>IF('2026年度健診申込書'!K46&lt;&gt;"",IF('2026年度健診申込書'!$H$7="左記ご住所に送付","2",""),"")</f>
        <v/>
      </c>
      <c r="T34" s="5"/>
      <c r="U34" s="5"/>
      <c r="V34" s="5"/>
      <c r="W34" s="5"/>
      <c r="X34" s="5"/>
      <c r="Y34" s="5"/>
      <c r="Z34" s="5"/>
      <c r="AA34" s="9"/>
      <c r="AB34" s="7" t="str">
        <f t="shared" si="20"/>
        <v/>
      </c>
      <c r="AC34" s="9"/>
      <c r="AD34" s="7" t="str">
        <f t="shared" si="21"/>
        <v/>
      </c>
      <c r="AE34" s="5"/>
      <c r="AF34" s="7" t="str">
        <f t="shared" si="22"/>
        <v/>
      </c>
      <c r="AG34" s="5"/>
      <c r="AH34" s="7" t="str">
        <f t="shared" si="23"/>
        <v/>
      </c>
      <c r="AI34" s="5"/>
      <c r="AJ34" s="7" t="str">
        <f t="shared" si="24"/>
        <v/>
      </c>
      <c r="AK34" s="5"/>
      <c r="AL34" s="7" t="str">
        <f t="shared" si="25"/>
        <v/>
      </c>
      <c r="AM34" s="5"/>
      <c r="AN34" s="7" t="str">
        <f t="shared" si="26"/>
        <v/>
      </c>
      <c r="AO34" s="5"/>
      <c r="AP34" s="7" t="str">
        <f t="shared" si="27"/>
        <v/>
      </c>
      <c r="AQ34" s="5"/>
      <c r="AR34" s="7" t="str">
        <f t="shared" si="28"/>
        <v/>
      </c>
      <c r="AS34" s="5"/>
      <c r="AT34" s="7" t="str">
        <f t="shared" si="29"/>
        <v/>
      </c>
      <c r="AU34" s="5"/>
      <c r="AV34" s="5"/>
      <c r="AW34" s="5"/>
      <c r="AX34" s="5"/>
      <c r="AY34" s="5"/>
      <c r="AZ34" s="5"/>
      <c r="BA34" s="5"/>
    </row>
    <row r="35" spans="1:53" ht="14.25">
      <c r="A35" s="4"/>
      <c r="B35" s="5" t="str">
        <f>IF('2026年度健診申込書'!B47&lt;&gt;"",TEXT('2026年度健診申込書'!B47,"YYYY")&amp;TEXT('2026年度健診申込書'!B47,"MM")&amp;TEXT('2026年度健診申込書'!B47,"DD"),"")</f>
        <v/>
      </c>
      <c r="C35" s="5" t="str">
        <f>IF('2026年度健診申込書'!C47&lt;&gt;"",VLOOKUP('2026年度健診申込書'!C47,マスタ!$F$2:$G$11,2,0),"")</f>
        <v/>
      </c>
      <c r="D35" s="7"/>
      <c r="E35" s="7"/>
      <c r="F35" s="7"/>
      <c r="G35" s="7"/>
      <c r="H35" s="5" t="str">
        <f>IF('2026年度健診申込書'!S47&lt;&gt;"",VLOOKUP('2026年度健診申込書'!S47,CourseMaster!$D$1:$G$1002,4,FALSE),IF('2026年度健診申込書'!T47&lt;&gt;"",VLOOKUP('2026年度健診申込書'!T47,CourseMaster!$D$1:$G$1002,4,FALSE),""))</f>
        <v/>
      </c>
      <c r="I35" s="7"/>
      <c r="J35" s="5" t="str">
        <f>CONCATENATE(TRIM(ASC('2026年度健診申込書'!I47))," ",TRIM(ASC('2026年度健診申込書'!J47)))</f>
        <v xml:space="preserve"> </v>
      </c>
      <c r="K35" s="6" t="str">
        <f>CONCATENATE(TRIM('2026年度健診申込書'!K47),"　",TRIM('2026年度健診申込書'!L47))</f>
        <v>　</v>
      </c>
      <c r="L35" s="5" t="str">
        <f>IFERROR(VLOOKUP('2026年度健診申込書'!N47,マスタ!$H$2:$I$3,2,0),"")</f>
        <v/>
      </c>
      <c r="M35" s="5" t="str">
        <f>IF('2026年度健診申込書'!O47&lt;&gt;"",TEXT('2026年度健診申込書'!O47,"YYYY")&amp;TEXT('2026年度健診申込書'!O47,"MM")&amp;TEXT('2026年度健診申込書'!O47,"DD"),"")</f>
        <v/>
      </c>
      <c r="N35" s="5"/>
      <c r="O35" s="5"/>
      <c r="P35" s="8" t="str">
        <f>IF('2026年度健診申込書'!$I47&lt;&gt;"",'2026年度健診申込書'!$C$11,"")</f>
        <v/>
      </c>
      <c r="Q35" s="8" t="str">
        <f>IF('2026年度健診申込書'!$C$10=0,"",IF('2026年度健診申込書'!$P47&lt;&gt;"",'2026年度健診申込書'!$C$10,""))</f>
        <v/>
      </c>
      <c r="R35" s="5" t="str">
        <f>IF('2026年度健診申込書'!P47&lt;&gt;"",'2026年度健診申込書'!P47,"")</f>
        <v/>
      </c>
      <c r="S35" s="5" t="str">
        <f>IF('2026年度健診申込書'!K47&lt;&gt;"",IF('2026年度健診申込書'!$H$7="左記ご住所に送付","2",""),"")</f>
        <v/>
      </c>
      <c r="T35" s="5"/>
      <c r="U35" s="5"/>
      <c r="V35" s="5"/>
      <c r="W35" s="5"/>
      <c r="X35" s="5"/>
      <c r="Y35" s="5"/>
      <c r="Z35" s="5"/>
      <c r="AA35" s="9"/>
      <c r="AB35" s="7" t="str">
        <f t="shared" si="20"/>
        <v/>
      </c>
      <c r="AC35" s="9"/>
      <c r="AD35" s="7" t="str">
        <f t="shared" si="21"/>
        <v/>
      </c>
      <c r="AE35" s="5"/>
      <c r="AF35" s="7" t="str">
        <f t="shared" si="22"/>
        <v/>
      </c>
      <c r="AG35" s="5"/>
      <c r="AH35" s="7" t="str">
        <f t="shared" si="23"/>
        <v/>
      </c>
      <c r="AI35" s="5"/>
      <c r="AJ35" s="7" t="str">
        <f t="shared" si="24"/>
        <v/>
      </c>
      <c r="AK35" s="5"/>
      <c r="AL35" s="7" t="str">
        <f t="shared" si="25"/>
        <v/>
      </c>
      <c r="AM35" s="5"/>
      <c r="AN35" s="7" t="str">
        <f t="shared" si="26"/>
        <v/>
      </c>
      <c r="AO35" s="5"/>
      <c r="AP35" s="7" t="str">
        <f t="shared" si="27"/>
        <v/>
      </c>
      <c r="AQ35" s="5"/>
      <c r="AR35" s="7" t="str">
        <f t="shared" si="28"/>
        <v/>
      </c>
      <c r="AS35" s="5"/>
      <c r="AT35" s="7" t="str">
        <f t="shared" si="29"/>
        <v/>
      </c>
      <c r="AU35" s="5"/>
      <c r="AV35" s="5"/>
      <c r="AW35" s="5"/>
      <c r="AX35" s="5"/>
      <c r="AY35" s="5"/>
      <c r="AZ35" s="5"/>
      <c r="BA35" s="5"/>
    </row>
    <row r="36" spans="1:53" ht="14.25">
      <c r="A36" s="4"/>
      <c r="B36" s="5" t="str">
        <f>IF('2026年度健診申込書'!B48&lt;&gt;"",TEXT('2026年度健診申込書'!B48,"YYYY")&amp;TEXT('2026年度健診申込書'!B48,"MM")&amp;TEXT('2026年度健診申込書'!B48,"DD"),"")</f>
        <v/>
      </c>
      <c r="C36" s="5" t="str">
        <f>IF('2026年度健診申込書'!C48&lt;&gt;"",VLOOKUP('2026年度健診申込書'!C48,マスタ!$F$2:$G$11,2,0),"")</f>
        <v/>
      </c>
      <c r="D36" s="7"/>
      <c r="E36" s="7"/>
      <c r="F36" s="7"/>
      <c r="G36" s="7"/>
      <c r="H36" s="5" t="str">
        <f>IF('2026年度健診申込書'!S48&lt;&gt;"",VLOOKUP('2026年度健診申込書'!S48,CourseMaster!$D$1:$G$1002,4,FALSE),IF('2026年度健診申込書'!T48&lt;&gt;"",VLOOKUP('2026年度健診申込書'!T48,CourseMaster!$D$1:$G$1002,4,FALSE),""))</f>
        <v/>
      </c>
      <c r="I36" s="7"/>
      <c r="J36" s="5" t="str">
        <f>CONCATENATE(TRIM(ASC('2026年度健診申込書'!I48))," ",TRIM(ASC('2026年度健診申込書'!J48)))</f>
        <v xml:space="preserve"> </v>
      </c>
      <c r="K36" s="6" t="str">
        <f>CONCATENATE(TRIM('2026年度健診申込書'!K48),"　",TRIM('2026年度健診申込書'!L48))</f>
        <v>　</v>
      </c>
      <c r="L36" s="5" t="str">
        <f>IFERROR(VLOOKUP('2026年度健診申込書'!N48,マスタ!$H$2:$I$3,2,0),"")</f>
        <v/>
      </c>
      <c r="M36" s="5" t="str">
        <f>IF('2026年度健診申込書'!O48&lt;&gt;"",TEXT('2026年度健診申込書'!O48,"YYYY")&amp;TEXT('2026年度健診申込書'!O48,"MM")&amp;TEXT('2026年度健診申込書'!O48,"DD"),"")</f>
        <v/>
      </c>
      <c r="N36" s="5"/>
      <c r="O36" s="5"/>
      <c r="P36" s="8" t="str">
        <f>IF('2026年度健診申込書'!$I48&lt;&gt;"",'2026年度健診申込書'!$C$11,"")</f>
        <v/>
      </c>
      <c r="Q36" s="8" t="str">
        <f>IF('2026年度健診申込書'!$C$10=0,"",IF('2026年度健診申込書'!$P48&lt;&gt;"",'2026年度健診申込書'!$C$10,""))</f>
        <v/>
      </c>
      <c r="R36" s="5" t="str">
        <f>IF('2026年度健診申込書'!P48&lt;&gt;"",'2026年度健診申込書'!P48,"")</f>
        <v/>
      </c>
      <c r="S36" s="5" t="str">
        <f>IF('2026年度健診申込書'!K48&lt;&gt;"",IF('2026年度健診申込書'!$H$7="左記ご住所に送付","2",""),"")</f>
        <v/>
      </c>
      <c r="T36" s="5"/>
      <c r="U36" s="5"/>
      <c r="V36" s="5"/>
      <c r="W36" s="5"/>
      <c r="X36" s="5"/>
      <c r="Y36" s="5"/>
      <c r="Z36" s="5"/>
      <c r="AA36" s="9"/>
      <c r="AB36" s="7" t="str">
        <f t="shared" si="20"/>
        <v/>
      </c>
      <c r="AC36" s="9"/>
      <c r="AD36" s="7" t="str">
        <f t="shared" si="21"/>
        <v/>
      </c>
      <c r="AE36" s="5"/>
      <c r="AF36" s="7" t="str">
        <f t="shared" si="22"/>
        <v/>
      </c>
      <c r="AG36" s="5"/>
      <c r="AH36" s="7" t="str">
        <f t="shared" si="23"/>
        <v/>
      </c>
      <c r="AI36" s="5"/>
      <c r="AJ36" s="7" t="str">
        <f t="shared" si="24"/>
        <v/>
      </c>
      <c r="AK36" s="5"/>
      <c r="AL36" s="7" t="str">
        <f t="shared" si="25"/>
        <v/>
      </c>
      <c r="AM36" s="5"/>
      <c r="AN36" s="7" t="str">
        <f t="shared" si="26"/>
        <v/>
      </c>
      <c r="AO36" s="5"/>
      <c r="AP36" s="7" t="str">
        <f t="shared" si="27"/>
        <v/>
      </c>
      <c r="AQ36" s="5"/>
      <c r="AR36" s="7" t="str">
        <f t="shared" si="28"/>
        <v/>
      </c>
      <c r="AS36" s="5"/>
      <c r="AT36" s="7" t="str">
        <f t="shared" si="29"/>
        <v/>
      </c>
      <c r="AU36" s="5"/>
      <c r="AV36" s="5"/>
      <c r="AW36" s="5"/>
      <c r="AX36" s="5"/>
      <c r="AY36" s="5"/>
      <c r="AZ36" s="5"/>
      <c r="BA36" s="5"/>
    </row>
    <row r="37" spans="1:53" ht="14.25">
      <c r="A37" s="4"/>
      <c r="B37" s="5" t="str">
        <f>IF('2026年度健診申込書'!B49&lt;&gt;"",TEXT('2026年度健診申込書'!B49,"YYYY")&amp;TEXT('2026年度健診申込書'!B49,"MM")&amp;TEXT('2026年度健診申込書'!B49,"DD"),"")</f>
        <v/>
      </c>
      <c r="C37" s="5" t="str">
        <f>IF('2026年度健診申込書'!C49&lt;&gt;"",VLOOKUP('2026年度健診申込書'!C49,マスタ!$F$2:$G$11,2,0),"")</f>
        <v/>
      </c>
      <c r="D37" s="7"/>
      <c r="E37" s="7"/>
      <c r="F37" s="7"/>
      <c r="G37" s="7"/>
      <c r="H37" s="5" t="str">
        <f>IF('2026年度健診申込書'!S49&lt;&gt;"",VLOOKUP('2026年度健診申込書'!S49,CourseMaster!$D$1:$G$1002,4,FALSE),IF('2026年度健診申込書'!T49&lt;&gt;"",VLOOKUP('2026年度健診申込書'!T49,CourseMaster!$D$1:$G$1002,4,FALSE),""))</f>
        <v/>
      </c>
      <c r="I37" s="7"/>
      <c r="J37" s="5" t="str">
        <f>CONCATENATE(TRIM(ASC('2026年度健診申込書'!I49))," ",TRIM(ASC('2026年度健診申込書'!J49)))</f>
        <v xml:space="preserve"> </v>
      </c>
      <c r="K37" s="6" t="str">
        <f>CONCATENATE(TRIM('2026年度健診申込書'!K49),"　",TRIM('2026年度健診申込書'!L49))</f>
        <v>　</v>
      </c>
      <c r="L37" s="5" t="str">
        <f>IFERROR(VLOOKUP('2026年度健診申込書'!N49,マスタ!$H$2:$I$3,2,0),"")</f>
        <v/>
      </c>
      <c r="M37" s="5" t="str">
        <f>IF('2026年度健診申込書'!O49&lt;&gt;"",TEXT('2026年度健診申込書'!O49,"YYYY")&amp;TEXT('2026年度健診申込書'!O49,"MM")&amp;TEXT('2026年度健診申込書'!O49,"DD"),"")</f>
        <v/>
      </c>
      <c r="N37" s="5"/>
      <c r="O37" s="5"/>
      <c r="P37" s="8" t="str">
        <f>IF('2026年度健診申込書'!$I49&lt;&gt;"",'2026年度健診申込書'!$C$11,"")</f>
        <v/>
      </c>
      <c r="Q37" s="8" t="str">
        <f>IF('2026年度健診申込書'!$C$10=0,"",IF('2026年度健診申込書'!$P49&lt;&gt;"",'2026年度健診申込書'!$C$10,""))</f>
        <v/>
      </c>
      <c r="R37" s="5" t="str">
        <f>IF('2026年度健診申込書'!P49&lt;&gt;"",'2026年度健診申込書'!P49,"")</f>
        <v/>
      </c>
      <c r="S37" s="5" t="str">
        <f>IF('2026年度健診申込書'!K49&lt;&gt;"",IF('2026年度健診申込書'!$H$7="左記ご住所に送付","2",""),"")</f>
        <v/>
      </c>
      <c r="T37" s="5"/>
      <c r="U37" s="5"/>
      <c r="V37" s="5"/>
      <c r="W37" s="5"/>
      <c r="X37" s="5"/>
      <c r="Y37" s="5"/>
      <c r="Z37" s="5"/>
      <c r="AA37" s="9"/>
      <c r="AB37" s="7" t="str">
        <f t="shared" si="20"/>
        <v/>
      </c>
      <c r="AC37" s="9"/>
      <c r="AD37" s="7" t="str">
        <f t="shared" si="21"/>
        <v/>
      </c>
      <c r="AE37" s="5"/>
      <c r="AF37" s="7" t="str">
        <f t="shared" si="22"/>
        <v/>
      </c>
      <c r="AG37" s="5"/>
      <c r="AH37" s="7" t="str">
        <f t="shared" si="23"/>
        <v/>
      </c>
      <c r="AI37" s="5"/>
      <c r="AJ37" s="7" t="str">
        <f t="shared" si="24"/>
        <v/>
      </c>
      <c r="AK37" s="5"/>
      <c r="AL37" s="7" t="str">
        <f t="shared" si="25"/>
        <v/>
      </c>
      <c r="AM37" s="5"/>
      <c r="AN37" s="7" t="str">
        <f t="shared" si="26"/>
        <v/>
      </c>
      <c r="AO37" s="5"/>
      <c r="AP37" s="7" t="str">
        <f t="shared" si="27"/>
        <v/>
      </c>
      <c r="AQ37" s="5"/>
      <c r="AR37" s="7" t="str">
        <f t="shared" si="28"/>
        <v/>
      </c>
      <c r="AS37" s="5"/>
      <c r="AT37" s="7" t="str">
        <f t="shared" si="29"/>
        <v/>
      </c>
      <c r="AU37" s="5"/>
      <c r="AV37" s="5"/>
      <c r="AW37" s="5"/>
      <c r="AX37" s="5"/>
      <c r="AY37" s="5"/>
      <c r="AZ37" s="5"/>
      <c r="BA37" s="5"/>
    </row>
    <row r="38" spans="1:53" ht="14.25">
      <c r="A38" s="4"/>
      <c r="B38" s="5" t="str">
        <f>IF('2026年度健診申込書'!B50&lt;&gt;"",TEXT('2026年度健診申込書'!B50,"YYYY")&amp;TEXT('2026年度健診申込書'!B50,"MM")&amp;TEXT('2026年度健診申込書'!B50,"DD"),"")</f>
        <v/>
      </c>
      <c r="C38" s="5" t="str">
        <f>IF('2026年度健診申込書'!C50&lt;&gt;"",VLOOKUP('2026年度健診申込書'!C50,マスタ!$F$2:$G$11,2,0),"")</f>
        <v/>
      </c>
      <c r="D38" s="7"/>
      <c r="E38" s="7"/>
      <c r="F38" s="7"/>
      <c r="G38" s="7"/>
      <c r="H38" s="5" t="str">
        <f>IF('2026年度健診申込書'!S50&lt;&gt;"",VLOOKUP('2026年度健診申込書'!S50,CourseMaster!$D$1:$G$1002,4,FALSE),IF('2026年度健診申込書'!T50&lt;&gt;"",VLOOKUP('2026年度健診申込書'!T50,CourseMaster!$D$1:$G$1002,4,FALSE),""))</f>
        <v/>
      </c>
      <c r="I38" s="7"/>
      <c r="J38" s="5" t="str">
        <f>CONCATENATE(TRIM(ASC('2026年度健診申込書'!I50))," ",TRIM(ASC('2026年度健診申込書'!J50)))</f>
        <v xml:space="preserve"> </v>
      </c>
      <c r="K38" s="6" t="str">
        <f>CONCATENATE(TRIM('2026年度健診申込書'!K50),"　",TRIM('2026年度健診申込書'!L50))</f>
        <v>　</v>
      </c>
      <c r="L38" s="5" t="str">
        <f>IFERROR(VLOOKUP('2026年度健診申込書'!N50,マスタ!$H$2:$I$3,2,0),"")</f>
        <v/>
      </c>
      <c r="M38" s="5" t="str">
        <f>IF('2026年度健診申込書'!O50&lt;&gt;"",TEXT('2026年度健診申込書'!O50,"YYYY")&amp;TEXT('2026年度健診申込書'!O50,"MM")&amp;TEXT('2026年度健診申込書'!O50,"DD"),"")</f>
        <v/>
      </c>
      <c r="N38" s="5"/>
      <c r="O38" s="5"/>
      <c r="P38" s="8" t="str">
        <f>IF('2026年度健診申込書'!$I50&lt;&gt;"",'2026年度健診申込書'!$C$11,"")</f>
        <v/>
      </c>
      <c r="Q38" s="8" t="str">
        <f>IF('2026年度健診申込書'!$C$10=0,"",IF('2026年度健診申込書'!$P50&lt;&gt;"",'2026年度健診申込書'!$C$10,""))</f>
        <v/>
      </c>
      <c r="R38" s="5" t="str">
        <f>IF('2026年度健診申込書'!P50&lt;&gt;"",'2026年度健診申込書'!P50,"")</f>
        <v/>
      </c>
      <c r="S38" s="5" t="str">
        <f>IF('2026年度健診申込書'!K50&lt;&gt;"",IF('2026年度健診申込書'!$H$7="左記ご住所に送付","2",""),"")</f>
        <v/>
      </c>
      <c r="T38" s="5"/>
      <c r="U38" s="5"/>
      <c r="V38" s="5"/>
      <c r="W38" s="5"/>
      <c r="X38" s="5"/>
      <c r="Y38" s="5"/>
      <c r="Z38" s="5"/>
      <c r="AA38" s="9"/>
      <c r="AB38" s="7" t="str">
        <f t="shared" si="20"/>
        <v/>
      </c>
      <c r="AC38" s="9"/>
      <c r="AD38" s="7" t="str">
        <f t="shared" si="21"/>
        <v/>
      </c>
      <c r="AE38" s="5"/>
      <c r="AF38" s="7" t="str">
        <f t="shared" si="22"/>
        <v/>
      </c>
      <c r="AG38" s="5"/>
      <c r="AH38" s="7" t="str">
        <f t="shared" si="23"/>
        <v/>
      </c>
      <c r="AI38" s="5"/>
      <c r="AJ38" s="7" t="str">
        <f t="shared" si="24"/>
        <v/>
      </c>
      <c r="AK38" s="5"/>
      <c r="AL38" s="7" t="str">
        <f t="shared" si="25"/>
        <v/>
      </c>
      <c r="AM38" s="5"/>
      <c r="AN38" s="7" t="str">
        <f t="shared" si="26"/>
        <v/>
      </c>
      <c r="AO38" s="5"/>
      <c r="AP38" s="7" t="str">
        <f t="shared" si="27"/>
        <v/>
      </c>
      <c r="AQ38" s="5"/>
      <c r="AR38" s="7" t="str">
        <f t="shared" si="28"/>
        <v/>
      </c>
      <c r="AS38" s="5"/>
      <c r="AT38" s="7" t="str">
        <f t="shared" si="29"/>
        <v/>
      </c>
      <c r="AU38" s="5"/>
      <c r="AV38" s="5"/>
      <c r="AW38" s="5"/>
      <c r="AX38" s="5"/>
      <c r="AY38" s="5"/>
      <c r="AZ38" s="5"/>
      <c r="BA38" s="5"/>
    </row>
    <row r="39" spans="1:53" ht="14.25">
      <c r="A39" s="4"/>
      <c r="B39" s="5" t="str">
        <f>IF('2026年度健診申込書'!B51&lt;&gt;"",TEXT('2026年度健診申込書'!B51,"YYYY")&amp;TEXT('2026年度健診申込書'!B51,"MM")&amp;TEXT('2026年度健診申込書'!B51,"DD"),"")</f>
        <v/>
      </c>
      <c r="C39" s="5" t="str">
        <f>IF('2026年度健診申込書'!C51&lt;&gt;"",VLOOKUP('2026年度健診申込書'!C51,マスタ!$F$2:$G$11,2,0),"")</f>
        <v/>
      </c>
      <c r="D39" s="7"/>
      <c r="E39" s="7"/>
      <c r="F39" s="7"/>
      <c r="G39" s="7"/>
      <c r="H39" s="5" t="str">
        <f>IF('2026年度健診申込書'!S51&lt;&gt;"",VLOOKUP('2026年度健診申込書'!S51,CourseMaster!$D$1:$G$1002,4,FALSE),IF('2026年度健診申込書'!T51&lt;&gt;"",VLOOKUP('2026年度健診申込書'!T51,CourseMaster!$D$1:$G$1002,4,FALSE),""))</f>
        <v/>
      </c>
      <c r="I39" s="7"/>
      <c r="J39" s="5" t="str">
        <f>CONCATENATE(TRIM(ASC('2026年度健診申込書'!I51))," ",TRIM(ASC('2026年度健診申込書'!J51)))</f>
        <v xml:space="preserve"> </v>
      </c>
      <c r="K39" s="6" t="str">
        <f>CONCATENATE(TRIM('2026年度健診申込書'!K51),"　",TRIM('2026年度健診申込書'!L51))</f>
        <v>　</v>
      </c>
      <c r="L39" s="5" t="str">
        <f>IFERROR(VLOOKUP('2026年度健診申込書'!N51,マスタ!$H$2:$I$3,2,0),"")</f>
        <v/>
      </c>
      <c r="M39" s="5" t="str">
        <f>IF('2026年度健診申込書'!O51&lt;&gt;"",TEXT('2026年度健診申込書'!O51,"YYYY")&amp;TEXT('2026年度健診申込書'!O51,"MM")&amp;TEXT('2026年度健診申込書'!O51,"DD"),"")</f>
        <v/>
      </c>
      <c r="N39" s="5"/>
      <c r="O39" s="5"/>
      <c r="P39" s="8" t="str">
        <f>IF('2026年度健診申込書'!$I51&lt;&gt;"",'2026年度健診申込書'!$C$11,"")</f>
        <v/>
      </c>
      <c r="Q39" s="8" t="str">
        <f>IF('2026年度健診申込書'!$C$10=0,"",IF('2026年度健診申込書'!$P51&lt;&gt;"",'2026年度健診申込書'!$C$10,""))</f>
        <v/>
      </c>
      <c r="R39" s="5" t="str">
        <f>IF('2026年度健診申込書'!P51&lt;&gt;"",'2026年度健診申込書'!P51,"")</f>
        <v/>
      </c>
      <c r="S39" s="5" t="str">
        <f>IF('2026年度健診申込書'!K51&lt;&gt;"",IF('2026年度健診申込書'!$H$7="左記ご住所に送付","2",""),"")</f>
        <v/>
      </c>
      <c r="T39" s="5"/>
      <c r="U39" s="5"/>
      <c r="V39" s="5"/>
      <c r="W39" s="5"/>
      <c r="X39" s="5"/>
      <c r="Y39" s="5"/>
      <c r="Z39" s="5"/>
      <c r="AA39" s="9"/>
      <c r="AB39" s="7" t="str">
        <f t="shared" si="20"/>
        <v/>
      </c>
      <c r="AC39" s="9"/>
      <c r="AD39" s="7" t="str">
        <f t="shared" si="21"/>
        <v/>
      </c>
      <c r="AE39" s="5"/>
      <c r="AF39" s="7" t="str">
        <f t="shared" si="22"/>
        <v/>
      </c>
      <c r="AG39" s="5"/>
      <c r="AH39" s="7" t="str">
        <f t="shared" si="23"/>
        <v/>
      </c>
      <c r="AI39" s="5"/>
      <c r="AJ39" s="7" t="str">
        <f t="shared" si="24"/>
        <v/>
      </c>
      <c r="AK39" s="5"/>
      <c r="AL39" s="7" t="str">
        <f t="shared" si="25"/>
        <v/>
      </c>
      <c r="AM39" s="5"/>
      <c r="AN39" s="7" t="str">
        <f t="shared" si="26"/>
        <v/>
      </c>
      <c r="AO39" s="5"/>
      <c r="AP39" s="7" t="str">
        <f t="shared" si="27"/>
        <v/>
      </c>
      <c r="AQ39" s="5"/>
      <c r="AR39" s="7" t="str">
        <f t="shared" si="28"/>
        <v/>
      </c>
      <c r="AS39" s="5"/>
      <c r="AT39" s="7" t="str">
        <f t="shared" si="29"/>
        <v/>
      </c>
      <c r="AU39" s="5"/>
      <c r="AV39" s="5"/>
      <c r="AW39" s="5"/>
      <c r="AX39" s="5"/>
      <c r="AY39" s="5"/>
      <c r="AZ39" s="5"/>
      <c r="BA39" s="5"/>
    </row>
    <row r="40" spans="1:53" ht="14.25">
      <c r="A40" s="4"/>
      <c r="B40" s="5" t="str">
        <f>IF('2026年度健診申込書'!B52&lt;&gt;"",TEXT('2026年度健診申込書'!B52,"YYYY")&amp;TEXT('2026年度健診申込書'!B52,"MM")&amp;TEXT('2026年度健診申込書'!B52,"DD"),"")</f>
        <v/>
      </c>
      <c r="C40" s="5" t="str">
        <f>IF('2026年度健診申込書'!C52&lt;&gt;"",VLOOKUP('2026年度健診申込書'!C52,マスタ!$F$2:$G$11,2,0),"")</f>
        <v/>
      </c>
      <c r="D40" s="7"/>
      <c r="E40" s="7"/>
      <c r="F40" s="7"/>
      <c r="G40" s="7"/>
      <c r="H40" s="5" t="str">
        <f>IF('2026年度健診申込書'!S52&lt;&gt;"",VLOOKUP('2026年度健診申込書'!S52,CourseMaster!$D$1:$G$1002,4,FALSE),IF('2026年度健診申込書'!T52&lt;&gt;"",VLOOKUP('2026年度健診申込書'!T52,CourseMaster!$D$1:$G$1002,4,FALSE),""))</f>
        <v/>
      </c>
      <c r="I40" s="7"/>
      <c r="J40" s="5" t="str">
        <f>CONCATENATE(TRIM(ASC('2026年度健診申込書'!I52))," ",TRIM(ASC('2026年度健診申込書'!J52)))</f>
        <v xml:space="preserve"> </v>
      </c>
      <c r="K40" s="6" t="str">
        <f>CONCATENATE(TRIM('2026年度健診申込書'!K52),"　",TRIM('2026年度健診申込書'!L52))</f>
        <v>　</v>
      </c>
      <c r="L40" s="5" t="str">
        <f>IFERROR(VLOOKUP('2026年度健診申込書'!N52,マスタ!$H$2:$I$3,2,0),"")</f>
        <v/>
      </c>
      <c r="M40" s="5" t="str">
        <f>IF('2026年度健診申込書'!O52&lt;&gt;"",TEXT('2026年度健診申込書'!O52,"YYYY")&amp;TEXT('2026年度健診申込書'!O52,"MM")&amp;TEXT('2026年度健診申込書'!O52,"DD"),"")</f>
        <v/>
      </c>
      <c r="N40" s="5"/>
      <c r="O40" s="5"/>
      <c r="P40" s="8" t="str">
        <f>IF('2026年度健診申込書'!$I52&lt;&gt;"",'2026年度健診申込書'!$C$11,"")</f>
        <v/>
      </c>
      <c r="Q40" s="8" t="str">
        <f>IF('2026年度健診申込書'!$C$10=0,"",IF('2026年度健診申込書'!$P52&lt;&gt;"",'2026年度健診申込書'!$C$10,""))</f>
        <v/>
      </c>
      <c r="R40" s="5" t="str">
        <f>IF('2026年度健診申込書'!P52&lt;&gt;"",'2026年度健診申込書'!P52,"")</f>
        <v/>
      </c>
      <c r="S40" s="5" t="str">
        <f>IF('2026年度健診申込書'!K52&lt;&gt;"",IF('2026年度健診申込書'!$H$7="左記ご住所に送付","2",""),"")</f>
        <v/>
      </c>
      <c r="T40" s="5"/>
      <c r="U40" s="5"/>
      <c r="V40" s="5"/>
      <c r="W40" s="5"/>
      <c r="X40" s="5"/>
      <c r="Y40" s="5"/>
      <c r="Z40" s="5"/>
      <c r="AA40" s="9"/>
      <c r="AB40" s="7" t="str">
        <f t="shared" si="20"/>
        <v/>
      </c>
      <c r="AC40" s="9"/>
      <c r="AD40" s="7" t="str">
        <f t="shared" si="21"/>
        <v/>
      </c>
      <c r="AE40" s="5"/>
      <c r="AF40" s="7" t="str">
        <f t="shared" si="22"/>
        <v/>
      </c>
      <c r="AG40" s="5"/>
      <c r="AH40" s="7" t="str">
        <f t="shared" si="23"/>
        <v/>
      </c>
      <c r="AI40" s="5"/>
      <c r="AJ40" s="7" t="str">
        <f t="shared" si="24"/>
        <v/>
      </c>
      <c r="AK40" s="5"/>
      <c r="AL40" s="7" t="str">
        <f t="shared" si="25"/>
        <v/>
      </c>
      <c r="AM40" s="5"/>
      <c r="AN40" s="7" t="str">
        <f t="shared" si="26"/>
        <v/>
      </c>
      <c r="AO40" s="5"/>
      <c r="AP40" s="7" t="str">
        <f t="shared" si="27"/>
        <v/>
      </c>
      <c r="AQ40" s="5"/>
      <c r="AR40" s="7" t="str">
        <f t="shared" si="28"/>
        <v/>
      </c>
      <c r="AS40" s="5"/>
      <c r="AT40" s="7" t="str">
        <f t="shared" si="29"/>
        <v/>
      </c>
      <c r="AU40" s="5"/>
      <c r="AV40" s="5"/>
      <c r="AW40" s="5"/>
      <c r="AX40" s="5"/>
      <c r="AY40" s="5"/>
      <c r="AZ40" s="5"/>
      <c r="BA40" s="5"/>
    </row>
    <row r="41" spans="1:53" ht="14.25">
      <c r="A41" s="4"/>
      <c r="B41" s="5" t="str">
        <f>IF('2026年度健診申込書'!B53&lt;&gt;"",TEXT('2026年度健診申込書'!B53,"YYYY")&amp;TEXT('2026年度健診申込書'!B53,"MM")&amp;TEXT('2026年度健診申込書'!B53,"DD"),"")</f>
        <v/>
      </c>
      <c r="C41" s="5" t="str">
        <f>IF('2026年度健診申込書'!C53&lt;&gt;"",VLOOKUP('2026年度健診申込書'!C53,マスタ!$F$2:$G$11,2,0),"")</f>
        <v/>
      </c>
      <c r="D41" s="7"/>
      <c r="E41" s="7"/>
      <c r="F41" s="7"/>
      <c r="G41" s="7"/>
      <c r="H41" s="5" t="str">
        <f>IF('2026年度健診申込書'!S53&lt;&gt;"",VLOOKUP('2026年度健診申込書'!S53,CourseMaster!$D$1:$G$1002,4,FALSE),IF('2026年度健診申込書'!T53&lt;&gt;"",VLOOKUP('2026年度健診申込書'!T53,CourseMaster!$D$1:$G$1002,4,FALSE),""))</f>
        <v/>
      </c>
      <c r="I41" s="7"/>
      <c r="J41" s="5" t="str">
        <f>CONCATENATE(TRIM(ASC('2026年度健診申込書'!I53))," ",TRIM(ASC('2026年度健診申込書'!J53)))</f>
        <v xml:space="preserve"> </v>
      </c>
      <c r="K41" s="6" t="str">
        <f>CONCATENATE(TRIM('2026年度健診申込書'!K53),"　",TRIM('2026年度健診申込書'!L53))</f>
        <v>　</v>
      </c>
      <c r="L41" s="5" t="str">
        <f>IFERROR(VLOOKUP('2026年度健診申込書'!N53,マスタ!$H$2:$I$3,2,0),"")</f>
        <v/>
      </c>
      <c r="M41" s="5" t="str">
        <f>IF('2026年度健診申込書'!O53&lt;&gt;"",TEXT('2026年度健診申込書'!O53,"YYYY")&amp;TEXT('2026年度健診申込書'!O53,"MM")&amp;TEXT('2026年度健診申込書'!O53,"DD"),"")</f>
        <v/>
      </c>
      <c r="N41" s="5"/>
      <c r="O41" s="5"/>
      <c r="P41" s="8" t="str">
        <f>IF('2026年度健診申込書'!$I53&lt;&gt;"",'2026年度健診申込書'!$C$11,"")</f>
        <v/>
      </c>
      <c r="Q41" s="8" t="str">
        <f>IF('2026年度健診申込書'!$C$10=0,"",IF('2026年度健診申込書'!$P53&lt;&gt;"",'2026年度健診申込書'!$C$10,""))</f>
        <v/>
      </c>
      <c r="R41" s="5" t="str">
        <f>IF('2026年度健診申込書'!P53&lt;&gt;"",'2026年度健診申込書'!P53,"")</f>
        <v/>
      </c>
      <c r="S41" s="5" t="str">
        <f>IF('2026年度健診申込書'!K53&lt;&gt;"",IF('2026年度健診申込書'!$H$7="左記ご住所に送付","2",""),"")</f>
        <v/>
      </c>
      <c r="T41" s="5"/>
      <c r="U41" s="5"/>
      <c r="V41" s="5"/>
      <c r="W41" s="5"/>
      <c r="X41" s="5"/>
      <c r="Y41" s="5"/>
      <c r="Z41" s="5"/>
      <c r="AA41" s="9"/>
      <c r="AB41" s="7" t="str">
        <f t="shared" si="20"/>
        <v/>
      </c>
      <c r="AC41" s="9"/>
      <c r="AD41" s="7" t="str">
        <f t="shared" si="21"/>
        <v/>
      </c>
      <c r="AE41" s="5"/>
      <c r="AF41" s="7" t="str">
        <f t="shared" si="22"/>
        <v/>
      </c>
      <c r="AG41" s="5"/>
      <c r="AH41" s="7" t="str">
        <f t="shared" si="23"/>
        <v/>
      </c>
      <c r="AI41" s="5"/>
      <c r="AJ41" s="7" t="str">
        <f t="shared" si="24"/>
        <v/>
      </c>
      <c r="AK41" s="5"/>
      <c r="AL41" s="7" t="str">
        <f t="shared" si="25"/>
        <v/>
      </c>
      <c r="AM41" s="5"/>
      <c r="AN41" s="7" t="str">
        <f t="shared" si="26"/>
        <v/>
      </c>
      <c r="AO41" s="5"/>
      <c r="AP41" s="7" t="str">
        <f t="shared" si="27"/>
        <v/>
      </c>
      <c r="AQ41" s="5"/>
      <c r="AR41" s="7" t="str">
        <f t="shared" si="28"/>
        <v/>
      </c>
      <c r="AS41" s="5"/>
      <c r="AT41" s="7" t="str">
        <f t="shared" si="29"/>
        <v/>
      </c>
      <c r="AU41" s="5"/>
      <c r="AV41" s="5"/>
      <c r="AW41" s="5"/>
      <c r="AX41" s="5"/>
      <c r="AY41" s="5"/>
      <c r="AZ41" s="5"/>
      <c r="BA41" s="5"/>
    </row>
    <row r="42" spans="1:53" ht="14.25">
      <c r="A42" s="4"/>
      <c r="B42" s="5" t="str">
        <f>IF('2026年度健診申込書'!B54&lt;&gt;"",TEXT('2026年度健診申込書'!B54,"YYYY")&amp;TEXT('2026年度健診申込書'!B54,"MM")&amp;TEXT('2026年度健診申込書'!B54,"DD"),"")</f>
        <v/>
      </c>
      <c r="C42" s="5" t="str">
        <f>IF('2026年度健診申込書'!C54&lt;&gt;"",VLOOKUP('2026年度健診申込書'!C54,マスタ!$F$2:$G$11,2,0),"")</f>
        <v/>
      </c>
      <c r="D42" s="7"/>
      <c r="E42" s="7"/>
      <c r="F42" s="7"/>
      <c r="G42" s="7"/>
      <c r="H42" s="5" t="str">
        <f>IF('2026年度健診申込書'!S54&lt;&gt;"",VLOOKUP('2026年度健診申込書'!S54,CourseMaster!$D$1:$G$1002,4,FALSE),IF('2026年度健診申込書'!T54&lt;&gt;"",VLOOKUP('2026年度健診申込書'!T54,CourseMaster!$D$1:$G$1002,4,FALSE),""))</f>
        <v/>
      </c>
      <c r="I42" s="7"/>
      <c r="J42" s="5" t="str">
        <f>CONCATENATE(TRIM(ASC('2026年度健診申込書'!I54))," ",TRIM(ASC('2026年度健診申込書'!J54)))</f>
        <v xml:space="preserve"> </v>
      </c>
      <c r="K42" s="6" t="str">
        <f>CONCATENATE(TRIM('2026年度健診申込書'!K54),"　",TRIM('2026年度健診申込書'!L54))</f>
        <v>　</v>
      </c>
      <c r="L42" s="5" t="str">
        <f>IFERROR(VLOOKUP('2026年度健診申込書'!N54,マスタ!$H$2:$I$3,2,0),"")</f>
        <v/>
      </c>
      <c r="M42" s="5" t="str">
        <f>IF('2026年度健診申込書'!O54&lt;&gt;"",TEXT('2026年度健診申込書'!O54,"YYYY")&amp;TEXT('2026年度健診申込書'!O54,"MM")&amp;TEXT('2026年度健診申込書'!O54,"DD"),"")</f>
        <v/>
      </c>
      <c r="N42" s="5"/>
      <c r="O42" s="5"/>
      <c r="P42" s="8" t="str">
        <f>IF('2026年度健診申込書'!$I54&lt;&gt;"",'2026年度健診申込書'!$C$11,"")</f>
        <v/>
      </c>
      <c r="Q42" s="8" t="str">
        <f>IF('2026年度健診申込書'!$C$10=0,"",IF('2026年度健診申込書'!$P54&lt;&gt;"",'2026年度健診申込書'!$C$10,""))</f>
        <v/>
      </c>
      <c r="R42" s="5" t="str">
        <f>IF('2026年度健診申込書'!P54&lt;&gt;"",'2026年度健診申込書'!P54,"")</f>
        <v/>
      </c>
      <c r="S42" s="5" t="str">
        <f>IF('2026年度健診申込書'!K54&lt;&gt;"",IF('2026年度健診申込書'!$H$7="左記ご住所に送付","2",""),"")</f>
        <v/>
      </c>
      <c r="T42" s="5"/>
      <c r="U42" s="5"/>
      <c r="V42" s="5"/>
      <c r="W42" s="5"/>
      <c r="X42" s="5"/>
      <c r="Y42" s="5"/>
      <c r="Z42" s="5"/>
      <c r="AA42" s="9"/>
      <c r="AB42" s="7" t="str">
        <f t="shared" si="20"/>
        <v/>
      </c>
      <c r="AC42" s="9"/>
      <c r="AD42" s="7" t="str">
        <f t="shared" si="21"/>
        <v/>
      </c>
      <c r="AE42" s="5"/>
      <c r="AF42" s="7" t="str">
        <f t="shared" si="22"/>
        <v/>
      </c>
      <c r="AG42" s="5"/>
      <c r="AH42" s="7" t="str">
        <f t="shared" si="23"/>
        <v/>
      </c>
      <c r="AI42" s="5"/>
      <c r="AJ42" s="7" t="str">
        <f t="shared" si="24"/>
        <v/>
      </c>
      <c r="AK42" s="5"/>
      <c r="AL42" s="7" t="str">
        <f t="shared" si="25"/>
        <v/>
      </c>
      <c r="AM42" s="5"/>
      <c r="AN42" s="7" t="str">
        <f t="shared" si="26"/>
        <v/>
      </c>
      <c r="AO42" s="5"/>
      <c r="AP42" s="7" t="str">
        <f t="shared" si="27"/>
        <v/>
      </c>
      <c r="AQ42" s="5"/>
      <c r="AR42" s="7" t="str">
        <f t="shared" si="28"/>
        <v/>
      </c>
      <c r="AS42" s="5"/>
      <c r="AT42" s="7" t="str">
        <f t="shared" si="29"/>
        <v/>
      </c>
      <c r="AU42" s="5"/>
      <c r="AV42" s="5"/>
      <c r="AW42" s="5"/>
      <c r="AX42" s="5"/>
      <c r="AY42" s="5"/>
      <c r="AZ42" s="5"/>
      <c r="BA42" s="5"/>
    </row>
    <row r="43" spans="1:53" ht="14.25">
      <c r="A43" s="4"/>
      <c r="B43" s="5" t="str">
        <f>IF('2026年度健診申込書'!B55&lt;&gt;"",TEXT('2026年度健診申込書'!B55,"YYYY")&amp;TEXT('2026年度健診申込書'!B55,"MM")&amp;TEXT('2026年度健診申込書'!B55,"DD"),"")</f>
        <v/>
      </c>
      <c r="C43" s="5" t="str">
        <f>IF('2026年度健診申込書'!C55&lt;&gt;"",VLOOKUP('2026年度健診申込書'!C55,マスタ!$F$2:$G$11,2,0),"")</f>
        <v/>
      </c>
      <c r="D43" s="7"/>
      <c r="E43" s="7"/>
      <c r="F43" s="7"/>
      <c r="G43" s="7"/>
      <c r="H43" s="5" t="str">
        <f>IF('2026年度健診申込書'!S55&lt;&gt;"",VLOOKUP('2026年度健診申込書'!S55,CourseMaster!$D$1:$G$1002,4,FALSE),IF('2026年度健診申込書'!T55&lt;&gt;"",VLOOKUP('2026年度健診申込書'!T55,CourseMaster!$D$1:$G$1002,4,FALSE),""))</f>
        <v/>
      </c>
      <c r="I43" s="7"/>
      <c r="J43" s="5" t="str">
        <f>CONCATENATE(TRIM(ASC('2026年度健診申込書'!I55))," ",TRIM(ASC('2026年度健診申込書'!J55)))</f>
        <v xml:space="preserve"> </v>
      </c>
      <c r="K43" s="6" t="str">
        <f>CONCATENATE(TRIM('2026年度健診申込書'!K55),"　",TRIM('2026年度健診申込書'!L55))</f>
        <v>　</v>
      </c>
      <c r="L43" s="5" t="str">
        <f>IFERROR(VLOOKUP('2026年度健診申込書'!N55,マスタ!$H$2:$I$3,2,0),"")</f>
        <v/>
      </c>
      <c r="M43" s="5" t="str">
        <f>IF('2026年度健診申込書'!O55&lt;&gt;"",TEXT('2026年度健診申込書'!O55,"YYYY")&amp;TEXT('2026年度健診申込書'!O55,"MM")&amp;TEXT('2026年度健診申込書'!O55,"DD"),"")</f>
        <v/>
      </c>
      <c r="N43" s="5"/>
      <c r="O43" s="5"/>
      <c r="P43" s="8" t="str">
        <f>IF('2026年度健診申込書'!$I55&lt;&gt;"",'2026年度健診申込書'!$C$11,"")</f>
        <v/>
      </c>
      <c r="Q43" s="8" t="str">
        <f>IF('2026年度健診申込書'!$C$10=0,"",IF('2026年度健診申込書'!$P55&lt;&gt;"",'2026年度健診申込書'!$C$10,""))</f>
        <v/>
      </c>
      <c r="R43" s="5" t="str">
        <f>IF('2026年度健診申込書'!P55&lt;&gt;"",'2026年度健診申込書'!P55,"")</f>
        <v/>
      </c>
      <c r="S43" s="5" t="str">
        <f>IF('2026年度健診申込書'!K55&lt;&gt;"",IF('2026年度健診申込書'!$H$7="左記ご住所に送付","2",""),"")</f>
        <v/>
      </c>
      <c r="T43" s="5"/>
      <c r="U43" s="5"/>
      <c r="V43" s="5"/>
      <c r="W43" s="5"/>
      <c r="X43" s="5"/>
      <c r="Y43" s="5"/>
      <c r="Z43" s="5"/>
      <c r="AA43" s="9"/>
      <c r="AB43" s="7" t="str">
        <f t="shared" si="20"/>
        <v/>
      </c>
      <c r="AC43" s="9"/>
      <c r="AD43" s="7" t="str">
        <f t="shared" si="21"/>
        <v/>
      </c>
      <c r="AE43" s="5"/>
      <c r="AF43" s="7" t="str">
        <f t="shared" si="22"/>
        <v/>
      </c>
      <c r="AG43" s="5"/>
      <c r="AH43" s="7" t="str">
        <f t="shared" si="23"/>
        <v/>
      </c>
      <c r="AI43" s="5"/>
      <c r="AJ43" s="7" t="str">
        <f t="shared" si="24"/>
        <v/>
      </c>
      <c r="AK43" s="5"/>
      <c r="AL43" s="7" t="str">
        <f t="shared" si="25"/>
        <v/>
      </c>
      <c r="AM43" s="5"/>
      <c r="AN43" s="7" t="str">
        <f t="shared" si="26"/>
        <v/>
      </c>
      <c r="AO43" s="5"/>
      <c r="AP43" s="7" t="str">
        <f t="shared" si="27"/>
        <v/>
      </c>
      <c r="AQ43" s="5"/>
      <c r="AR43" s="7" t="str">
        <f t="shared" si="28"/>
        <v/>
      </c>
      <c r="AS43" s="5"/>
      <c r="AT43" s="7" t="str">
        <f t="shared" si="29"/>
        <v/>
      </c>
      <c r="AU43" s="5"/>
      <c r="AV43" s="5"/>
      <c r="AW43" s="5"/>
      <c r="AX43" s="5"/>
      <c r="AY43" s="5"/>
      <c r="AZ43" s="5"/>
      <c r="BA43" s="5"/>
    </row>
    <row r="44" spans="1:53" ht="14.25">
      <c r="A44" s="4"/>
      <c r="B44" s="5" t="str">
        <f>IF('2026年度健診申込書'!B56&lt;&gt;"",TEXT('2026年度健診申込書'!B56,"YYYY")&amp;TEXT('2026年度健診申込書'!B56,"MM")&amp;TEXT('2026年度健診申込書'!B56,"DD"),"")</f>
        <v/>
      </c>
      <c r="C44" s="5" t="str">
        <f>IF('2026年度健診申込書'!C56&lt;&gt;"",VLOOKUP('2026年度健診申込書'!C56,マスタ!$F$2:$G$11,2,0),"")</f>
        <v/>
      </c>
      <c r="D44" s="7"/>
      <c r="E44" s="7"/>
      <c r="F44" s="7"/>
      <c r="G44" s="7"/>
      <c r="H44" s="5" t="str">
        <f>IF('2026年度健診申込書'!S56&lt;&gt;"",VLOOKUP('2026年度健診申込書'!S56,CourseMaster!$D$1:$G$1002,4,FALSE),IF('2026年度健診申込書'!T56&lt;&gt;"",VLOOKUP('2026年度健診申込書'!T56,CourseMaster!$D$1:$G$1002,4,FALSE),""))</f>
        <v/>
      </c>
      <c r="I44" s="7"/>
      <c r="J44" s="5" t="str">
        <f>CONCATENATE(TRIM(ASC('2026年度健診申込書'!I56))," ",TRIM(ASC('2026年度健診申込書'!J56)))</f>
        <v xml:space="preserve"> </v>
      </c>
      <c r="K44" s="6" t="str">
        <f>CONCATENATE(TRIM('2026年度健診申込書'!K56),"　",TRIM('2026年度健診申込書'!L56))</f>
        <v>　</v>
      </c>
      <c r="L44" s="5" t="str">
        <f>IFERROR(VLOOKUP('2026年度健診申込書'!N56,マスタ!$H$2:$I$3,2,0),"")</f>
        <v/>
      </c>
      <c r="M44" s="5" t="str">
        <f>IF('2026年度健診申込書'!O56&lt;&gt;"",TEXT('2026年度健診申込書'!O56,"YYYY")&amp;TEXT('2026年度健診申込書'!O56,"MM")&amp;TEXT('2026年度健診申込書'!O56,"DD"),"")</f>
        <v/>
      </c>
      <c r="N44" s="5"/>
      <c r="O44" s="5"/>
      <c r="P44" s="8" t="str">
        <f>IF('2026年度健診申込書'!$I56&lt;&gt;"",'2026年度健診申込書'!$C$11,"")</f>
        <v/>
      </c>
      <c r="Q44" s="8" t="str">
        <f>IF('2026年度健診申込書'!$C$10=0,"",IF('2026年度健診申込書'!$P56&lt;&gt;"",'2026年度健診申込書'!$C$10,""))</f>
        <v/>
      </c>
      <c r="R44" s="5" t="str">
        <f>IF('2026年度健診申込書'!P56&lt;&gt;"",'2026年度健診申込書'!P56,"")</f>
        <v/>
      </c>
      <c r="S44" s="5" t="str">
        <f>IF('2026年度健診申込書'!K56&lt;&gt;"",IF('2026年度健診申込書'!$H$7="左記ご住所に送付","2",""),"")</f>
        <v/>
      </c>
      <c r="T44" s="5"/>
      <c r="U44" s="5"/>
      <c r="V44" s="5"/>
      <c r="W44" s="5"/>
      <c r="X44" s="5"/>
      <c r="Y44" s="5"/>
      <c r="Z44" s="5"/>
      <c r="AA44" s="9"/>
      <c r="AB44" s="7" t="str">
        <f t="shared" si="20"/>
        <v/>
      </c>
      <c r="AC44" s="9"/>
      <c r="AD44" s="7" t="str">
        <f t="shared" si="21"/>
        <v/>
      </c>
      <c r="AE44" s="5"/>
      <c r="AF44" s="7" t="str">
        <f t="shared" si="22"/>
        <v/>
      </c>
      <c r="AG44" s="5"/>
      <c r="AH44" s="7" t="str">
        <f t="shared" si="23"/>
        <v/>
      </c>
      <c r="AI44" s="5"/>
      <c r="AJ44" s="7" t="str">
        <f t="shared" si="24"/>
        <v/>
      </c>
      <c r="AK44" s="5"/>
      <c r="AL44" s="7" t="str">
        <f t="shared" si="25"/>
        <v/>
      </c>
      <c r="AM44" s="5"/>
      <c r="AN44" s="7" t="str">
        <f t="shared" si="26"/>
        <v/>
      </c>
      <c r="AO44" s="5"/>
      <c r="AP44" s="7" t="str">
        <f t="shared" si="27"/>
        <v/>
      </c>
      <c r="AQ44" s="5"/>
      <c r="AR44" s="7" t="str">
        <f t="shared" si="28"/>
        <v/>
      </c>
      <c r="AS44" s="5"/>
      <c r="AT44" s="7" t="str">
        <f t="shared" si="29"/>
        <v/>
      </c>
      <c r="AU44" s="5"/>
      <c r="AV44" s="5"/>
      <c r="AW44" s="5"/>
      <c r="AX44" s="5"/>
      <c r="AY44" s="5"/>
      <c r="AZ44" s="5"/>
      <c r="BA44" s="5"/>
    </row>
    <row r="45" spans="1:53" ht="14.25">
      <c r="A45" s="4"/>
      <c r="B45" s="5" t="str">
        <f>IF('2026年度健診申込書'!B57&lt;&gt;"",TEXT('2026年度健診申込書'!B57,"YYYY")&amp;TEXT('2026年度健診申込書'!B57,"MM")&amp;TEXT('2026年度健診申込書'!B57,"DD"),"")</f>
        <v/>
      </c>
      <c r="C45" s="5" t="str">
        <f>IF('2026年度健診申込書'!C57&lt;&gt;"",VLOOKUP('2026年度健診申込書'!C57,マスタ!$F$2:$G$11,2,0),"")</f>
        <v/>
      </c>
      <c r="D45" s="7"/>
      <c r="E45" s="7"/>
      <c r="F45" s="7"/>
      <c r="G45" s="7"/>
      <c r="H45" s="5" t="str">
        <f>IF('2026年度健診申込書'!S57&lt;&gt;"",VLOOKUP('2026年度健診申込書'!S57,CourseMaster!$D$1:$G$1002,4,FALSE),IF('2026年度健診申込書'!T57&lt;&gt;"",VLOOKUP('2026年度健診申込書'!T57,CourseMaster!$D$1:$G$1002,4,FALSE),""))</f>
        <v/>
      </c>
      <c r="I45" s="7"/>
      <c r="J45" s="5" t="str">
        <f>CONCATENATE(TRIM(ASC('2026年度健診申込書'!I57))," ",TRIM(ASC('2026年度健診申込書'!J57)))</f>
        <v xml:space="preserve"> </v>
      </c>
      <c r="K45" s="6" t="str">
        <f>CONCATENATE(TRIM('2026年度健診申込書'!K57),"　",TRIM('2026年度健診申込書'!L57))</f>
        <v>　</v>
      </c>
      <c r="L45" s="5" t="str">
        <f>IFERROR(VLOOKUP('2026年度健診申込書'!N57,マスタ!$H$2:$I$3,2,0),"")</f>
        <v/>
      </c>
      <c r="M45" s="5" t="str">
        <f>IF('2026年度健診申込書'!O57&lt;&gt;"",TEXT('2026年度健診申込書'!O57,"YYYY")&amp;TEXT('2026年度健診申込書'!O57,"MM")&amp;TEXT('2026年度健診申込書'!O57,"DD"),"")</f>
        <v/>
      </c>
      <c r="N45" s="5"/>
      <c r="O45" s="5"/>
      <c r="P45" s="8" t="str">
        <f>IF('2026年度健診申込書'!$I57&lt;&gt;"",'2026年度健診申込書'!$C$11,"")</f>
        <v/>
      </c>
      <c r="Q45" s="8" t="str">
        <f>IF('2026年度健診申込書'!$C$10=0,"",IF('2026年度健診申込書'!$P57&lt;&gt;"",'2026年度健診申込書'!$C$10,""))</f>
        <v/>
      </c>
      <c r="R45" s="5" t="str">
        <f>IF('2026年度健診申込書'!P57&lt;&gt;"",'2026年度健診申込書'!P57,"")</f>
        <v/>
      </c>
      <c r="S45" s="5" t="str">
        <f>IF('2026年度健診申込書'!K57&lt;&gt;"",IF('2026年度健診申込書'!$H$7="左記ご住所に送付","2",""),"")</f>
        <v/>
      </c>
      <c r="T45" s="5"/>
      <c r="U45" s="5"/>
      <c r="V45" s="5"/>
      <c r="W45" s="5"/>
      <c r="X45" s="5"/>
      <c r="Y45" s="5"/>
      <c r="Z45" s="5"/>
      <c r="AA45" s="9"/>
      <c r="AB45" s="7" t="str">
        <f t="shared" si="20"/>
        <v/>
      </c>
      <c r="AC45" s="9"/>
      <c r="AD45" s="7" t="str">
        <f t="shared" si="21"/>
        <v/>
      </c>
      <c r="AE45" s="5"/>
      <c r="AF45" s="7" t="str">
        <f t="shared" si="22"/>
        <v/>
      </c>
      <c r="AG45" s="5"/>
      <c r="AH45" s="7" t="str">
        <f t="shared" si="23"/>
        <v/>
      </c>
      <c r="AI45" s="5"/>
      <c r="AJ45" s="7" t="str">
        <f t="shared" si="24"/>
        <v/>
      </c>
      <c r="AK45" s="5"/>
      <c r="AL45" s="7" t="str">
        <f t="shared" si="25"/>
        <v/>
      </c>
      <c r="AM45" s="5"/>
      <c r="AN45" s="7" t="str">
        <f t="shared" si="26"/>
        <v/>
      </c>
      <c r="AO45" s="5"/>
      <c r="AP45" s="7" t="str">
        <f t="shared" si="27"/>
        <v/>
      </c>
      <c r="AQ45" s="5"/>
      <c r="AR45" s="7" t="str">
        <f t="shared" si="28"/>
        <v/>
      </c>
      <c r="AS45" s="5"/>
      <c r="AT45" s="7" t="str">
        <f t="shared" si="29"/>
        <v/>
      </c>
      <c r="AU45" s="5"/>
      <c r="AV45" s="5"/>
      <c r="AW45" s="5"/>
      <c r="AX45" s="5"/>
      <c r="AY45" s="5"/>
      <c r="AZ45" s="5"/>
      <c r="BA45" s="5"/>
    </row>
    <row r="46" spans="1:53" ht="14.25">
      <c r="A46" s="4"/>
      <c r="B46" s="5" t="str">
        <f>IF('2026年度健診申込書'!B58&lt;&gt;"",TEXT('2026年度健診申込書'!B58,"YYYY")&amp;TEXT('2026年度健診申込書'!B58,"MM")&amp;TEXT('2026年度健診申込書'!B58,"DD"),"")</f>
        <v/>
      </c>
      <c r="C46" s="5" t="str">
        <f>IF('2026年度健診申込書'!C58&lt;&gt;"",VLOOKUP('2026年度健診申込書'!C58,マスタ!$F$2:$G$11,2,0),"")</f>
        <v/>
      </c>
      <c r="D46" s="7"/>
      <c r="E46" s="7"/>
      <c r="F46" s="7"/>
      <c r="G46" s="7"/>
      <c r="H46" s="5" t="str">
        <f>IF('2026年度健診申込書'!S58&lt;&gt;"",VLOOKUP('2026年度健診申込書'!S58,CourseMaster!$D$1:$G$1002,4,FALSE),IF('2026年度健診申込書'!T58&lt;&gt;"",VLOOKUP('2026年度健診申込書'!T58,CourseMaster!$D$1:$G$1002,4,FALSE),""))</f>
        <v/>
      </c>
      <c r="I46" s="7"/>
      <c r="J46" s="5" t="str">
        <f>CONCATENATE(TRIM(ASC('2026年度健診申込書'!I58))," ",TRIM(ASC('2026年度健診申込書'!J58)))</f>
        <v xml:space="preserve"> </v>
      </c>
      <c r="K46" s="6" t="str">
        <f>CONCATENATE(TRIM('2026年度健診申込書'!K58),"　",TRIM('2026年度健診申込書'!L58))</f>
        <v>　</v>
      </c>
      <c r="L46" s="5" t="str">
        <f>IFERROR(VLOOKUP('2026年度健診申込書'!N58,マスタ!$H$2:$I$3,2,0),"")</f>
        <v/>
      </c>
      <c r="M46" s="5" t="str">
        <f>IF('2026年度健診申込書'!O58&lt;&gt;"",TEXT('2026年度健診申込書'!O58,"YYYY")&amp;TEXT('2026年度健診申込書'!O58,"MM")&amp;TEXT('2026年度健診申込書'!O58,"DD"),"")</f>
        <v/>
      </c>
      <c r="N46" s="5"/>
      <c r="O46" s="5"/>
      <c r="P46" s="8" t="str">
        <f>IF('2026年度健診申込書'!$I58&lt;&gt;"",'2026年度健診申込書'!$C$11,"")</f>
        <v/>
      </c>
      <c r="Q46" s="8" t="str">
        <f>IF('2026年度健診申込書'!$C$10=0,"",IF('2026年度健診申込書'!$P58&lt;&gt;"",'2026年度健診申込書'!$C$10,""))</f>
        <v/>
      </c>
      <c r="R46" s="5" t="str">
        <f>IF('2026年度健診申込書'!P58&lt;&gt;"",'2026年度健診申込書'!P58,"")</f>
        <v/>
      </c>
      <c r="S46" s="5" t="str">
        <f>IF('2026年度健診申込書'!K58&lt;&gt;"",IF('2026年度健診申込書'!$H$7="左記ご住所に送付","2",""),"")</f>
        <v/>
      </c>
      <c r="T46" s="5"/>
      <c r="U46" s="5"/>
      <c r="V46" s="5"/>
      <c r="W46" s="5"/>
      <c r="X46" s="5"/>
      <c r="Y46" s="5"/>
      <c r="Z46" s="5"/>
      <c r="AA46" s="9"/>
      <c r="AB46" s="7" t="str">
        <f t="shared" si="20"/>
        <v/>
      </c>
      <c r="AC46" s="9"/>
      <c r="AD46" s="7" t="str">
        <f t="shared" si="21"/>
        <v/>
      </c>
      <c r="AE46" s="5"/>
      <c r="AF46" s="7" t="str">
        <f t="shared" si="22"/>
        <v/>
      </c>
      <c r="AG46" s="5"/>
      <c r="AH46" s="7" t="str">
        <f t="shared" si="23"/>
        <v/>
      </c>
      <c r="AI46" s="5"/>
      <c r="AJ46" s="7" t="str">
        <f t="shared" si="24"/>
        <v/>
      </c>
      <c r="AK46" s="5"/>
      <c r="AL46" s="7" t="str">
        <f t="shared" si="25"/>
        <v/>
      </c>
      <c r="AM46" s="5"/>
      <c r="AN46" s="7" t="str">
        <f t="shared" si="26"/>
        <v/>
      </c>
      <c r="AO46" s="5"/>
      <c r="AP46" s="7" t="str">
        <f t="shared" si="27"/>
        <v/>
      </c>
      <c r="AQ46" s="5"/>
      <c r="AR46" s="7" t="str">
        <f t="shared" si="28"/>
        <v/>
      </c>
      <c r="AS46" s="5"/>
      <c r="AT46" s="7" t="str">
        <f t="shared" si="29"/>
        <v/>
      </c>
      <c r="AU46" s="5"/>
      <c r="AV46" s="5"/>
      <c r="AW46" s="5"/>
      <c r="AX46" s="5"/>
      <c r="AY46" s="5"/>
      <c r="AZ46" s="5"/>
      <c r="BA46" s="5"/>
    </row>
    <row r="47" spans="1:53" ht="14.25">
      <c r="A47" s="4"/>
      <c r="B47" s="5" t="str">
        <f>IF('2026年度健診申込書'!B59&lt;&gt;"",TEXT('2026年度健診申込書'!B59,"YYYY")&amp;TEXT('2026年度健診申込書'!B59,"MM")&amp;TEXT('2026年度健診申込書'!B59,"DD"),"")</f>
        <v/>
      </c>
      <c r="C47" s="5" t="str">
        <f>IF('2026年度健診申込書'!C59&lt;&gt;"",VLOOKUP('2026年度健診申込書'!C59,マスタ!$F$2:$G$11,2,0),"")</f>
        <v/>
      </c>
      <c r="D47" s="7"/>
      <c r="E47" s="7"/>
      <c r="F47" s="7"/>
      <c r="G47" s="7"/>
      <c r="H47" s="5" t="str">
        <f>IF('2026年度健診申込書'!S59&lt;&gt;"",VLOOKUP('2026年度健診申込書'!S59,CourseMaster!$D$1:$G$1002,4,FALSE),IF('2026年度健診申込書'!T59&lt;&gt;"",VLOOKUP('2026年度健診申込書'!T59,CourseMaster!$D$1:$G$1002,4,FALSE),""))</f>
        <v/>
      </c>
      <c r="I47" s="7"/>
      <c r="J47" s="5" t="str">
        <f>CONCATENATE(TRIM(ASC('2026年度健診申込書'!I59))," ",TRIM(ASC('2026年度健診申込書'!J59)))</f>
        <v xml:space="preserve"> </v>
      </c>
      <c r="K47" s="6" t="str">
        <f>CONCATENATE(TRIM('2026年度健診申込書'!K59),"　",TRIM('2026年度健診申込書'!L59))</f>
        <v>　</v>
      </c>
      <c r="L47" s="5" t="str">
        <f>IFERROR(VLOOKUP('2026年度健診申込書'!N59,マスタ!$H$2:$I$3,2,0),"")</f>
        <v/>
      </c>
      <c r="M47" s="5" t="str">
        <f>IF('2026年度健診申込書'!O59&lt;&gt;"",TEXT('2026年度健診申込書'!O59,"YYYY")&amp;TEXT('2026年度健診申込書'!O59,"MM")&amp;TEXT('2026年度健診申込書'!O59,"DD"),"")</f>
        <v/>
      </c>
      <c r="N47" s="5"/>
      <c r="O47" s="5"/>
      <c r="P47" s="8" t="str">
        <f>IF('2026年度健診申込書'!$I59&lt;&gt;"",'2026年度健診申込書'!$C$11,"")</f>
        <v/>
      </c>
      <c r="Q47" s="8" t="str">
        <f>IF('2026年度健診申込書'!$C$10=0,"",IF('2026年度健診申込書'!$P59&lt;&gt;"",'2026年度健診申込書'!$C$10,""))</f>
        <v/>
      </c>
      <c r="R47" s="5" t="str">
        <f>IF('2026年度健診申込書'!P59&lt;&gt;"",'2026年度健診申込書'!P59,"")</f>
        <v/>
      </c>
      <c r="S47" s="5" t="str">
        <f>IF('2026年度健診申込書'!K59&lt;&gt;"",IF('2026年度健診申込書'!$H$7="左記ご住所に送付","2",""),"")</f>
        <v/>
      </c>
      <c r="T47" s="5"/>
      <c r="U47" s="5"/>
      <c r="V47" s="5"/>
      <c r="W47" s="5"/>
      <c r="X47" s="5"/>
      <c r="Y47" s="5"/>
      <c r="Z47" s="5"/>
      <c r="AA47" s="9"/>
      <c r="AB47" s="7" t="str">
        <f t="shared" si="20"/>
        <v/>
      </c>
      <c r="AC47" s="9"/>
      <c r="AD47" s="7" t="str">
        <f t="shared" si="21"/>
        <v/>
      </c>
      <c r="AE47" s="5"/>
      <c r="AF47" s="7" t="str">
        <f t="shared" si="22"/>
        <v/>
      </c>
      <c r="AG47" s="5"/>
      <c r="AH47" s="7" t="str">
        <f t="shared" si="23"/>
        <v/>
      </c>
      <c r="AI47" s="5"/>
      <c r="AJ47" s="7" t="str">
        <f t="shared" si="24"/>
        <v/>
      </c>
      <c r="AK47" s="5"/>
      <c r="AL47" s="7" t="str">
        <f t="shared" si="25"/>
        <v/>
      </c>
      <c r="AM47" s="5"/>
      <c r="AN47" s="7" t="str">
        <f t="shared" si="26"/>
        <v/>
      </c>
      <c r="AO47" s="5"/>
      <c r="AP47" s="7" t="str">
        <f t="shared" si="27"/>
        <v/>
      </c>
      <c r="AQ47" s="5"/>
      <c r="AR47" s="7" t="str">
        <f t="shared" si="28"/>
        <v/>
      </c>
      <c r="AS47" s="5"/>
      <c r="AT47" s="7" t="str">
        <f t="shared" si="29"/>
        <v/>
      </c>
      <c r="AU47" s="5"/>
      <c r="AV47" s="5"/>
      <c r="AW47" s="5"/>
      <c r="AX47" s="5"/>
      <c r="AY47" s="5"/>
      <c r="AZ47" s="5"/>
      <c r="BA47" s="5"/>
    </row>
    <row r="48" spans="1:53" ht="14.25">
      <c r="A48" s="4"/>
      <c r="B48" s="5" t="str">
        <f>IF('2026年度健診申込書'!B60&lt;&gt;"",TEXT('2026年度健診申込書'!B60,"YYYY")&amp;TEXT('2026年度健診申込書'!B60,"MM")&amp;TEXT('2026年度健診申込書'!B60,"DD"),"")</f>
        <v/>
      </c>
      <c r="C48" s="5" t="str">
        <f>IF('2026年度健診申込書'!C60&lt;&gt;"",VLOOKUP('2026年度健診申込書'!C60,マスタ!$F$2:$G$11,2,0),"")</f>
        <v/>
      </c>
      <c r="D48" s="7"/>
      <c r="E48" s="7"/>
      <c r="F48" s="7"/>
      <c r="G48" s="7"/>
      <c r="H48" s="5" t="str">
        <f>IF('2026年度健診申込書'!S60&lt;&gt;"",VLOOKUP('2026年度健診申込書'!S60,CourseMaster!$D$1:$G$1002,4,FALSE),IF('2026年度健診申込書'!T60&lt;&gt;"",VLOOKUP('2026年度健診申込書'!T60,CourseMaster!$D$1:$G$1002,4,FALSE),""))</f>
        <v/>
      </c>
      <c r="I48" s="7"/>
      <c r="J48" s="5" t="str">
        <f>CONCATENATE(TRIM(ASC('2026年度健診申込書'!I60))," ",TRIM(ASC('2026年度健診申込書'!J60)))</f>
        <v xml:space="preserve"> </v>
      </c>
      <c r="K48" s="6" t="str">
        <f>CONCATENATE(TRIM('2026年度健診申込書'!K60),"　",TRIM('2026年度健診申込書'!L60))</f>
        <v>　</v>
      </c>
      <c r="L48" s="5" t="str">
        <f>IFERROR(VLOOKUP('2026年度健診申込書'!N60,マスタ!$H$2:$I$3,2,0),"")</f>
        <v/>
      </c>
      <c r="M48" s="5" t="str">
        <f>IF('2026年度健診申込書'!O60&lt;&gt;"",TEXT('2026年度健診申込書'!O60,"YYYY")&amp;TEXT('2026年度健診申込書'!O60,"MM")&amp;TEXT('2026年度健診申込書'!O60,"DD"),"")</f>
        <v/>
      </c>
      <c r="N48" s="5"/>
      <c r="O48" s="5"/>
      <c r="P48" s="8" t="str">
        <f>IF('2026年度健診申込書'!$I60&lt;&gt;"",'2026年度健診申込書'!$C$11,"")</f>
        <v/>
      </c>
      <c r="Q48" s="8" t="str">
        <f>IF('2026年度健診申込書'!$C$10=0,"",IF('2026年度健診申込書'!$P60&lt;&gt;"",'2026年度健診申込書'!$C$10,""))</f>
        <v/>
      </c>
      <c r="R48" s="5" t="str">
        <f>IF('2026年度健診申込書'!P60&lt;&gt;"",'2026年度健診申込書'!P60,"")</f>
        <v/>
      </c>
      <c r="S48" s="5" t="str">
        <f>IF('2026年度健診申込書'!K60&lt;&gt;"",IF('2026年度健診申込書'!$H$7="左記ご住所に送付","2",""),"")</f>
        <v/>
      </c>
      <c r="T48" s="5"/>
      <c r="U48" s="5"/>
      <c r="V48" s="5"/>
      <c r="W48" s="5"/>
      <c r="X48" s="5"/>
      <c r="Y48" s="5"/>
      <c r="Z48" s="5"/>
      <c r="AA48" s="9"/>
      <c r="AB48" s="7" t="str">
        <f t="shared" si="20"/>
        <v/>
      </c>
      <c r="AC48" s="9"/>
      <c r="AD48" s="7" t="str">
        <f t="shared" si="21"/>
        <v/>
      </c>
      <c r="AE48" s="5"/>
      <c r="AF48" s="7" t="str">
        <f t="shared" si="22"/>
        <v/>
      </c>
      <c r="AG48" s="5"/>
      <c r="AH48" s="7" t="str">
        <f t="shared" si="23"/>
        <v/>
      </c>
      <c r="AI48" s="5"/>
      <c r="AJ48" s="7" t="str">
        <f t="shared" si="24"/>
        <v/>
      </c>
      <c r="AK48" s="5"/>
      <c r="AL48" s="7" t="str">
        <f t="shared" si="25"/>
        <v/>
      </c>
      <c r="AM48" s="5"/>
      <c r="AN48" s="7" t="str">
        <f t="shared" si="26"/>
        <v/>
      </c>
      <c r="AO48" s="5"/>
      <c r="AP48" s="7" t="str">
        <f t="shared" si="27"/>
        <v/>
      </c>
      <c r="AQ48" s="5"/>
      <c r="AR48" s="7" t="str">
        <f t="shared" si="28"/>
        <v/>
      </c>
      <c r="AS48" s="5"/>
      <c r="AT48" s="7" t="str">
        <f t="shared" si="29"/>
        <v/>
      </c>
      <c r="AU48" s="5"/>
      <c r="AV48" s="5"/>
      <c r="AW48" s="5"/>
      <c r="AX48" s="5"/>
      <c r="AY48" s="5"/>
      <c r="AZ48" s="5"/>
      <c r="BA48" s="5"/>
    </row>
    <row r="49" spans="1:53" ht="14.25">
      <c r="A49" s="4"/>
      <c r="B49" s="5" t="str">
        <f>IF('2026年度健診申込書'!B61&lt;&gt;"",TEXT('2026年度健診申込書'!B61,"YYYY")&amp;TEXT('2026年度健診申込書'!B61,"MM")&amp;TEXT('2026年度健診申込書'!B61,"DD"),"")</f>
        <v/>
      </c>
      <c r="C49" s="5" t="str">
        <f>IF('2026年度健診申込書'!C61&lt;&gt;"",VLOOKUP('2026年度健診申込書'!C61,マスタ!$F$2:$G$11,2,0),"")</f>
        <v/>
      </c>
      <c r="D49" s="7"/>
      <c r="E49" s="7"/>
      <c r="F49" s="7"/>
      <c r="G49" s="7"/>
      <c r="H49" s="5" t="str">
        <f>IF('2026年度健診申込書'!S61&lt;&gt;"",VLOOKUP('2026年度健診申込書'!S61,CourseMaster!$D$1:$G$1002,4,FALSE),IF('2026年度健診申込書'!T61&lt;&gt;"",VLOOKUP('2026年度健診申込書'!T61,CourseMaster!$D$1:$G$1002,4,FALSE),""))</f>
        <v/>
      </c>
      <c r="I49" s="7"/>
      <c r="J49" s="5" t="str">
        <f>CONCATENATE(TRIM(ASC('2026年度健診申込書'!I61))," ",TRIM(ASC('2026年度健診申込書'!J61)))</f>
        <v xml:space="preserve"> </v>
      </c>
      <c r="K49" s="6" t="str">
        <f>CONCATENATE(TRIM('2026年度健診申込書'!K61),"　",TRIM('2026年度健診申込書'!L61))</f>
        <v>　</v>
      </c>
      <c r="L49" s="5" t="str">
        <f>IFERROR(VLOOKUP('2026年度健診申込書'!N61,マスタ!$H$2:$I$3,2,0),"")</f>
        <v/>
      </c>
      <c r="M49" s="5" t="str">
        <f>IF('2026年度健診申込書'!O61&lt;&gt;"",TEXT('2026年度健診申込書'!O61,"YYYY")&amp;TEXT('2026年度健診申込書'!O61,"MM")&amp;TEXT('2026年度健診申込書'!O61,"DD"),"")</f>
        <v/>
      </c>
      <c r="N49" s="5"/>
      <c r="O49" s="5"/>
      <c r="P49" s="8" t="str">
        <f>IF('2026年度健診申込書'!$I61&lt;&gt;"",'2026年度健診申込書'!$C$11,"")</f>
        <v/>
      </c>
      <c r="Q49" s="8" t="str">
        <f>IF('2026年度健診申込書'!$C$10=0,"",IF('2026年度健診申込書'!$P61&lt;&gt;"",'2026年度健診申込書'!$C$10,""))</f>
        <v/>
      </c>
      <c r="R49" s="5" t="str">
        <f>IF('2026年度健診申込書'!P61&lt;&gt;"",'2026年度健診申込書'!P61,"")</f>
        <v/>
      </c>
      <c r="S49" s="5" t="str">
        <f>IF('2026年度健診申込書'!K61&lt;&gt;"",IF('2026年度健診申込書'!$H$7="左記ご住所に送付","2",""),"")</f>
        <v/>
      </c>
      <c r="T49" s="5"/>
      <c r="U49" s="5"/>
      <c r="V49" s="5"/>
      <c r="W49" s="5"/>
      <c r="X49" s="5"/>
      <c r="Y49" s="5"/>
      <c r="Z49" s="5"/>
      <c r="AA49" s="9"/>
      <c r="AB49" s="7" t="str">
        <f t="shared" si="20"/>
        <v/>
      </c>
      <c r="AC49" s="9"/>
      <c r="AD49" s="7" t="str">
        <f t="shared" si="21"/>
        <v/>
      </c>
      <c r="AE49" s="5"/>
      <c r="AF49" s="7" t="str">
        <f t="shared" si="22"/>
        <v/>
      </c>
      <c r="AG49" s="5"/>
      <c r="AH49" s="7" t="str">
        <f t="shared" si="23"/>
        <v/>
      </c>
      <c r="AI49" s="5"/>
      <c r="AJ49" s="7" t="str">
        <f t="shared" si="24"/>
        <v/>
      </c>
      <c r="AK49" s="5"/>
      <c r="AL49" s="7" t="str">
        <f t="shared" si="25"/>
        <v/>
      </c>
      <c r="AM49" s="5"/>
      <c r="AN49" s="7" t="str">
        <f t="shared" si="26"/>
        <v/>
      </c>
      <c r="AO49" s="5"/>
      <c r="AP49" s="7" t="str">
        <f t="shared" si="27"/>
        <v/>
      </c>
      <c r="AQ49" s="5"/>
      <c r="AR49" s="7" t="str">
        <f t="shared" si="28"/>
        <v/>
      </c>
      <c r="AS49" s="5"/>
      <c r="AT49" s="7" t="str">
        <f t="shared" si="29"/>
        <v/>
      </c>
      <c r="AU49" s="5"/>
      <c r="AV49" s="5"/>
      <c r="AW49" s="5"/>
      <c r="AX49" s="5"/>
      <c r="AY49" s="5"/>
      <c r="AZ49" s="5"/>
      <c r="BA49" s="5"/>
    </row>
    <row r="50" spans="1:53" ht="14.25">
      <c r="A50" s="4"/>
      <c r="B50" s="5" t="str">
        <f>IF('2026年度健診申込書'!B62&lt;&gt;"",TEXT('2026年度健診申込書'!B62,"YYYY")&amp;TEXT('2026年度健診申込書'!B62,"MM")&amp;TEXT('2026年度健診申込書'!B62,"DD"),"")</f>
        <v/>
      </c>
      <c r="C50" s="5" t="str">
        <f>IF('2026年度健診申込書'!C62&lt;&gt;"",VLOOKUP('2026年度健診申込書'!C62,マスタ!$F$2:$G$11,2,0),"")</f>
        <v/>
      </c>
      <c r="D50" s="7"/>
      <c r="E50" s="7"/>
      <c r="F50" s="7"/>
      <c r="G50" s="7"/>
      <c r="H50" s="5" t="str">
        <f>IF('2026年度健診申込書'!S62&lt;&gt;"",VLOOKUP('2026年度健診申込書'!S62,CourseMaster!$D$1:$G$1002,4,FALSE),IF('2026年度健診申込書'!T62&lt;&gt;"",VLOOKUP('2026年度健診申込書'!T62,CourseMaster!$D$1:$G$1002,4,FALSE),""))</f>
        <v/>
      </c>
      <c r="I50" s="7"/>
      <c r="J50" s="5" t="str">
        <f>CONCATENATE(TRIM(ASC('2026年度健診申込書'!I62))," ",TRIM(ASC('2026年度健診申込書'!J62)))</f>
        <v xml:space="preserve"> </v>
      </c>
      <c r="K50" s="6" t="str">
        <f>CONCATENATE(TRIM('2026年度健診申込書'!K62),"　",TRIM('2026年度健診申込書'!L62))</f>
        <v>　</v>
      </c>
      <c r="L50" s="5" t="str">
        <f>IFERROR(VLOOKUP('2026年度健診申込書'!N62,マスタ!$H$2:$I$3,2,0),"")</f>
        <v/>
      </c>
      <c r="M50" s="5" t="str">
        <f>IF('2026年度健診申込書'!O62&lt;&gt;"",TEXT('2026年度健診申込書'!O62,"YYYY")&amp;TEXT('2026年度健診申込書'!O62,"MM")&amp;TEXT('2026年度健診申込書'!O62,"DD"),"")</f>
        <v/>
      </c>
      <c r="N50" s="5"/>
      <c r="O50" s="5"/>
      <c r="P50" s="8" t="str">
        <f>IF('2026年度健診申込書'!$I62&lt;&gt;"",'2026年度健診申込書'!$C$11,"")</f>
        <v/>
      </c>
      <c r="Q50" s="8" t="str">
        <f>IF('2026年度健診申込書'!$C$10=0,"",IF('2026年度健診申込書'!$P62&lt;&gt;"",'2026年度健診申込書'!$C$10,""))</f>
        <v/>
      </c>
      <c r="R50" s="5" t="str">
        <f>IF('2026年度健診申込書'!P62&lt;&gt;"",'2026年度健診申込書'!P62,"")</f>
        <v/>
      </c>
      <c r="S50" s="5" t="str">
        <f>IF('2026年度健診申込書'!K62&lt;&gt;"",IF('2026年度健診申込書'!$H$7="左記ご住所に送付","2",""),"")</f>
        <v/>
      </c>
      <c r="T50" s="5"/>
      <c r="U50" s="5"/>
      <c r="V50" s="5"/>
      <c r="W50" s="5"/>
      <c r="X50" s="5"/>
      <c r="Y50" s="5"/>
      <c r="Z50" s="5"/>
      <c r="AA50" s="9"/>
      <c r="AB50" s="7" t="str">
        <f t="shared" si="20"/>
        <v/>
      </c>
      <c r="AC50" s="9"/>
      <c r="AD50" s="7" t="str">
        <f t="shared" si="21"/>
        <v/>
      </c>
      <c r="AE50" s="5"/>
      <c r="AF50" s="7" t="str">
        <f t="shared" si="22"/>
        <v/>
      </c>
      <c r="AG50" s="5"/>
      <c r="AH50" s="7" t="str">
        <f t="shared" si="23"/>
        <v/>
      </c>
      <c r="AI50" s="5"/>
      <c r="AJ50" s="7" t="str">
        <f t="shared" si="24"/>
        <v/>
      </c>
      <c r="AK50" s="5"/>
      <c r="AL50" s="7" t="str">
        <f t="shared" si="25"/>
        <v/>
      </c>
      <c r="AM50" s="5"/>
      <c r="AN50" s="7" t="str">
        <f t="shared" si="26"/>
        <v/>
      </c>
      <c r="AO50" s="5"/>
      <c r="AP50" s="7" t="str">
        <f t="shared" si="27"/>
        <v/>
      </c>
      <c r="AQ50" s="5"/>
      <c r="AR50" s="7" t="str">
        <f t="shared" si="28"/>
        <v/>
      </c>
      <c r="AS50" s="5"/>
      <c r="AT50" s="7" t="str">
        <f t="shared" si="29"/>
        <v/>
      </c>
      <c r="AU50" s="5"/>
      <c r="AV50" s="5"/>
      <c r="AW50" s="5"/>
      <c r="AX50" s="5"/>
      <c r="AY50" s="5"/>
      <c r="AZ50" s="5"/>
      <c r="BA50" s="5"/>
    </row>
    <row r="51" spans="1:53" ht="14.25">
      <c r="A51" s="4"/>
      <c r="B51" s="5" t="str">
        <f>IF('2026年度健診申込書'!B63&lt;&gt;"",TEXT('2026年度健診申込書'!B63,"YYYY")&amp;TEXT('2026年度健診申込書'!B63,"MM")&amp;TEXT('2026年度健診申込書'!B63,"DD"),"")</f>
        <v/>
      </c>
      <c r="C51" s="5" t="str">
        <f>IF('2026年度健診申込書'!C63&lt;&gt;"",VLOOKUP('2026年度健診申込書'!C63,マスタ!$F$2:$G$11,2,0),"")</f>
        <v/>
      </c>
      <c r="D51" s="7"/>
      <c r="E51" s="7"/>
      <c r="F51" s="7"/>
      <c r="G51" s="7"/>
      <c r="H51" s="5" t="str">
        <f>IF('2026年度健診申込書'!S63&lt;&gt;"",VLOOKUP('2026年度健診申込書'!S63,CourseMaster!$D$1:$G$1002,4,FALSE),IF('2026年度健診申込書'!T63&lt;&gt;"",VLOOKUP('2026年度健診申込書'!T63,CourseMaster!$D$1:$G$1002,4,FALSE),""))</f>
        <v/>
      </c>
      <c r="I51" s="7"/>
      <c r="J51" s="5" t="str">
        <f>CONCATENATE(TRIM(ASC('2026年度健診申込書'!I63))," ",TRIM(ASC('2026年度健診申込書'!J63)))</f>
        <v xml:space="preserve"> </v>
      </c>
      <c r="K51" s="6" t="str">
        <f>CONCATENATE(TRIM('2026年度健診申込書'!K63),"　",TRIM('2026年度健診申込書'!L63))</f>
        <v>　</v>
      </c>
      <c r="L51" s="5" t="str">
        <f>IFERROR(VLOOKUP('2026年度健診申込書'!N63,マスタ!$H$2:$I$3,2,0),"")</f>
        <v/>
      </c>
      <c r="M51" s="5" t="str">
        <f>IF('2026年度健診申込書'!O63&lt;&gt;"",TEXT('2026年度健診申込書'!O63,"YYYY")&amp;TEXT('2026年度健診申込書'!O63,"MM")&amp;TEXT('2026年度健診申込書'!O63,"DD"),"")</f>
        <v/>
      </c>
      <c r="N51" s="5"/>
      <c r="O51" s="5"/>
      <c r="P51" s="8" t="str">
        <f>IF('2026年度健診申込書'!$I63&lt;&gt;"",'2026年度健診申込書'!$C$11,"")</f>
        <v/>
      </c>
      <c r="Q51" s="8" t="str">
        <f>IF('2026年度健診申込書'!$C$10=0,"",IF('2026年度健診申込書'!$P63&lt;&gt;"",'2026年度健診申込書'!$C$10,""))</f>
        <v/>
      </c>
      <c r="R51" s="5" t="str">
        <f>IF('2026年度健診申込書'!P63&lt;&gt;"",'2026年度健診申込書'!P63,"")</f>
        <v/>
      </c>
      <c r="S51" s="5" t="str">
        <f>IF('2026年度健診申込書'!K63&lt;&gt;"",IF('2026年度健診申込書'!$H$7="左記ご住所に送付","2",""),"")</f>
        <v/>
      </c>
      <c r="T51" s="5"/>
      <c r="U51" s="5"/>
      <c r="V51" s="5"/>
      <c r="W51" s="5"/>
      <c r="X51" s="5"/>
      <c r="Y51" s="5"/>
      <c r="Z51" s="5"/>
      <c r="AA51" s="9"/>
      <c r="AB51" s="7" t="str">
        <f t="shared" si="20"/>
        <v/>
      </c>
      <c r="AC51" s="9"/>
      <c r="AD51" s="7" t="str">
        <f t="shared" si="21"/>
        <v/>
      </c>
      <c r="AE51" s="5"/>
      <c r="AF51" s="7" t="str">
        <f t="shared" si="22"/>
        <v/>
      </c>
      <c r="AG51" s="5"/>
      <c r="AH51" s="7" t="str">
        <f t="shared" si="23"/>
        <v/>
      </c>
      <c r="AI51" s="5"/>
      <c r="AJ51" s="7" t="str">
        <f t="shared" si="24"/>
        <v/>
      </c>
      <c r="AK51" s="5"/>
      <c r="AL51" s="7" t="str">
        <f t="shared" si="25"/>
        <v/>
      </c>
      <c r="AM51" s="5"/>
      <c r="AN51" s="7" t="str">
        <f t="shared" si="26"/>
        <v/>
      </c>
      <c r="AO51" s="5"/>
      <c r="AP51" s="7" t="str">
        <f t="shared" si="27"/>
        <v/>
      </c>
      <c r="AQ51" s="5"/>
      <c r="AR51" s="7" t="str">
        <f t="shared" si="28"/>
        <v/>
      </c>
      <c r="AS51" s="5"/>
      <c r="AT51" s="7" t="str">
        <f t="shared" si="29"/>
        <v/>
      </c>
      <c r="AU51" s="5"/>
      <c r="AV51" s="5"/>
      <c r="AW51" s="5"/>
      <c r="AX51" s="5"/>
      <c r="AY51" s="5"/>
      <c r="AZ51" s="5"/>
      <c r="BA51" s="5"/>
    </row>
    <row r="52" spans="1:53" ht="14.25">
      <c r="A52" s="4"/>
      <c r="B52" s="5" t="str">
        <f>IF('2026年度健診申込書'!B64&lt;&gt;"",TEXT('2026年度健診申込書'!B64,"YYYY")&amp;TEXT('2026年度健診申込書'!B64,"MM")&amp;TEXT('2026年度健診申込書'!B64,"DD"),"")</f>
        <v/>
      </c>
      <c r="C52" s="5" t="str">
        <f>IF('2026年度健診申込書'!C64&lt;&gt;"",VLOOKUP('2026年度健診申込書'!C64,マスタ!$F$2:$G$11,2,0),"")</f>
        <v/>
      </c>
      <c r="D52" s="7"/>
      <c r="E52" s="7"/>
      <c r="F52" s="7"/>
      <c r="G52" s="7"/>
      <c r="H52" s="5" t="str">
        <f>IF('2026年度健診申込書'!S64&lt;&gt;"",VLOOKUP('2026年度健診申込書'!S64,CourseMaster!$D$1:$G$1002,4,FALSE),IF('2026年度健診申込書'!T64&lt;&gt;"",VLOOKUP('2026年度健診申込書'!T64,CourseMaster!$D$1:$G$1002,4,FALSE),""))</f>
        <v/>
      </c>
      <c r="I52" s="7"/>
      <c r="J52" s="5" t="str">
        <f>CONCATENATE(TRIM(ASC('2026年度健診申込書'!I64))," ",TRIM(ASC('2026年度健診申込書'!J64)))</f>
        <v xml:space="preserve"> </v>
      </c>
      <c r="K52" s="6" t="str">
        <f>CONCATENATE(TRIM('2026年度健診申込書'!K64),"　",TRIM('2026年度健診申込書'!L64))</f>
        <v>　</v>
      </c>
      <c r="L52" s="5" t="str">
        <f>IFERROR(VLOOKUP('2026年度健診申込書'!N64,マスタ!$H$2:$I$3,2,0),"")</f>
        <v/>
      </c>
      <c r="M52" s="5" t="str">
        <f>IF('2026年度健診申込書'!O64&lt;&gt;"",TEXT('2026年度健診申込書'!O64,"YYYY")&amp;TEXT('2026年度健診申込書'!O64,"MM")&amp;TEXT('2026年度健診申込書'!O64,"DD"),"")</f>
        <v/>
      </c>
      <c r="N52" s="5"/>
      <c r="O52" s="5"/>
      <c r="P52" s="8" t="str">
        <f>IF('2026年度健診申込書'!$I64&lt;&gt;"",'2026年度健診申込書'!$C$11,"")</f>
        <v/>
      </c>
      <c r="Q52" s="8" t="str">
        <f>IF('2026年度健診申込書'!$C$10=0,"",IF('2026年度健診申込書'!$P64&lt;&gt;"",'2026年度健診申込書'!$C$10,""))</f>
        <v/>
      </c>
      <c r="R52" s="5" t="str">
        <f>IF('2026年度健診申込書'!P64&lt;&gt;"",'2026年度健診申込書'!P64,"")</f>
        <v/>
      </c>
      <c r="S52" s="5" t="str">
        <f>IF('2026年度健診申込書'!K64&lt;&gt;"",IF('2026年度健診申込書'!$H$7="左記ご住所に送付","2",""),"")</f>
        <v/>
      </c>
      <c r="T52" s="5"/>
      <c r="U52" s="5"/>
      <c r="V52" s="5"/>
      <c r="W52" s="5"/>
      <c r="X52" s="5"/>
      <c r="Y52" s="5"/>
      <c r="Z52" s="5"/>
      <c r="AA52" s="9"/>
      <c r="AB52" s="7" t="str">
        <f t="shared" si="20"/>
        <v/>
      </c>
      <c r="AC52" s="9"/>
      <c r="AD52" s="7" t="str">
        <f t="shared" si="21"/>
        <v/>
      </c>
      <c r="AE52" s="5"/>
      <c r="AF52" s="7" t="str">
        <f t="shared" si="22"/>
        <v/>
      </c>
      <c r="AG52" s="5"/>
      <c r="AH52" s="7" t="str">
        <f t="shared" si="23"/>
        <v/>
      </c>
      <c r="AI52" s="5"/>
      <c r="AJ52" s="7" t="str">
        <f t="shared" si="24"/>
        <v/>
      </c>
      <c r="AK52" s="5"/>
      <c r="AL52" s="7" t="str">
        <f t="shared" si="25"/>
        <v/>
      </c>
      <c r="AM52" s="5"/>
      <c r="AN52" s="7" t="str">
        <f t="shared" si="26"/>
        <v/>
      </c>
      <c r="AO52" s="5"/>
      <c r="AP52" s="7" t="str">
        <f t="shared" si="27"/>
        <v/>
      </c>
      <c r="AQ52" s="5"/>
      <c r="AR52" s="7" t="str">
        <f t="shared" si="28"/>
        <v/>
      </c>
      <c r="AS52" s="5"/>
      <c r="AT52" s="7" t="str">
        <f t="shared" si="29"/>
        <v/>
      </c>
      <c r="AU52" s="5"/>
      <c r="AV52" s="5"/>
      <c r="AW52" s="5"/>
      <c r="AX52" s="5"/>
      <c r="AY52" s="5"/>
      <c r="AZ52" s="5"/>
      <c r="BA52" s="5"/>
    </row>
    <row r="53" spans="1:53" ht="14.25">
      <c r="A53" s="4"/>
      <c r="B53" s="5" t="str">
        <f>IF('2026年度健診申込書'!B65&lt;&gt;"",TEXT('2026年度健診申込書'!B65,"YYYY")&amp;TEXT('2026年度健診申込書'!B65,"MM")&amp;TEXT('2026年度健診申込書'!B65,"DD"),"")</f>
        <v/>
      </c>
      <c r="C53" s="5" t="str">
        <f>IF('2026年度健診申込書'!C65&lt;&gt;"",VLOOKUP('2026年度健診申込書'!C65,マスタ!$F$2:$G$11,2,0),"")</f>
        <v/>
      </c>
      <c r="D53" s="7"/>
      <c r="E53" s="7"/>
      <c r="F53" s="7"/>
      <c r="G53" s="7"/>
      <c r="H53" s="5" t="str">
        <f>IF('2026年度健診申込書'!S65&lt;&gt;"",VLOOKUP('2026年度健診申込書'!S65,CourseMaster!$D$1:$G$1002,4,FALSE),IF('2026年度健診申込書'!T65&lt;&gt;"",VLOOKUP('2026年度健診申込書'!T65,CourseMaster!$D$1:$G$1002,4,FALSE),""))</f>
        <v/>
      </c>
      <c r="I53" s="7"/>
      <c r="J53" s="5" t="str">
        <f>CONCATENATE(TRIM(ASC('2026年度健診申込書'!I65))," ",TRIM(ASC('2026年度健診申込書'!J65)))</f>
        <v xml:space="preserve"> </v>
      </c>
      <c r="K53" s="6" t="str">
        <f>CONCATENATE(TRIM('2026年度健診申込書'!K65),"　",TRIM('2026年度健診申込書'!L65))</f>
        <v>　</v>
      </c>
      <c r="L53" s="5" t="str">
        <f>IFERROR(VLOOKUP('2026年度健診申込書'!N65,マスタ!$H$2:$I$3,2,0),"")</f>
        <v/>
      </c>
      <c r="M53" s="5" t="str">
        <f>IF('2026年度健診申込書'!O65&lt;&gt;"",TEXT('2026年度健診申込書'!O65,"YYYY")&amp;TEXT('2026年度健診申込書'!O65,"MM")&amp;TEXT('2026年度健診申込書'!O65,"DD"),"")</f>
        <v/>
      </c>
      <c r="N53" s="5"/>
      <c r="O53" s="5"/>
      <c r="P53" s="8" t="str">
        <f>IF('2026年度健診申込書'!$I65&lt;&gt;"",'2026年度健診申込書'!$C$11,"")</f>
        <v/>
      </c>
      <c r="Q53" s="8" t="str">
        <f>IF('2026年度健診申込書'!$C$10=0,"",IF('2026年度健診申込書'!$P65&lt;&gt;"",'2026年度健診申込書'!$C$10,""))</f>
        <v/>
      </c>
      <c r="R53" s="5" t="str">
        <f>IF('2026年度健診申込書'!P65&lt;&gt;"",'2026年度健診申込書'!P65,"")</f>
        <v/>
      </c>
      <c r="S53" s="5" t="str">
        <f>IF('2026年度健診申込書'!K65&lt;&gt;"",IF('2026年度健診申込書'!$H$7="左記ご住所に送付","2",""),"")</f>
        <v/>
      </c>
      <c r="T53" s="5"/>
      <c r="U53" s="5"/>
      <c r="V53" s="5"/>
      <c r="W53" s="5"/>
      <c r="X53" s="5"/>
      <c r="Y53" s="5"/>
      <c r="Z53" s="5"/>
      <c r="AA53" s="9"/>
      <c r="AB53" s="7" t="str">
        <f t="shared" si="20"/>
        <v/>
      </c>
      <c r="AC53" s="9"/>
      <c r="AD53" s="7" t="str">
        <f t="shared" si="21"/>
        <v/>
      </c>
      <c r="AE53" s="5"/>
      <c r="AF53" s="7" t="str">
        <f t="shared" si="22"/>
        <v/>
      </c>
      <c r="AG53" s="5"/>
      <c r="AH53" s="7" t="str">
        <f t="shared" si="23"/>
        <v/>
      </c>
      <c r="AI53" s="5"/>
      <c r="AJ53" s="7" t="str">
        <f t="shared" si="24"/>
        <v/>
      </c>
      <c r="AK53" s="5"/>
      <c r="AL53" s="7" t="str">
        <f t="shared" si="25"/>
        <v/>
      </c>
      <c r="AM53" s="5"/>
      <c r="AN53" s="7" t="str">
        <f t="shared" si="26"/>
        <v/>
      </c>
      <c r="AO53" s="5"/>
      <c r="AP53" s="7" t="str">
        <f t="shared" si="27"/>
        <v/>
      </c>
      <c r="AQ53" s="5"/>
      <c r="AR53" s="7" t="str">
        <f t="shared" si="28"/>
        <v/>
      </c>
      <c r="AS53" s="5"/>
      <c r="AT53" s="7" t="str">
        <f t="shared" si="29"/>
        <v/>
      </c>
      <c r="AU53" s="5"/>
      <c r="AV53" s="5"/>
      <c r="AW53" s="5"/>
      <c r="AX53" s="5"/>
      <c r="AY53" s="5"/>
      <c r="AZ53" s="5"/>
      <c r="BA53" s="5"/>
    </row>
    <row r="54" spans="1:53" ht="14.25">
      <c r="A54" s="4"/>
      <c r="B54" s="5" t="str">
        <f>IF('2026年度健診申込書'!B66&lt;&gt;"",TEXT('2026年度健診申込書'!B66,"YYYY")&amp;TEXT('2026年度健診申込書'!B66,"MM")&amp;TEXT('2026年度健診申込書'!B66,"DD"),"")</f>
        <v/>
      </c>
      <c r="C54" s="5" t="str">
        <f>IF('2026年度健診申込書'!C66&lt;&gt;"",VLOOKUP('2026年度健診申込書'!C66,マスタ!$F$2:$G$11,2,0),"")</f>
        <v/>
      </c>
      <c r="D54" s="7"/>
      <c r="E54" s="7"/>
      <c r="F54" s="7"/>
      <c r="G54" s="7"/>
      <c r="H54" s="5" t="str">
        <f>IF('2026年度健診申込書'!S66&lt;&gt;"",VLOOKUP('2026年度健診申込書'!S66,CourseMaster!$D$1:$G$1002,4,FALSE),IF('2026年度健診申込書'!T66&lt;&gt;"",VLOOKUP('2026年度健診申込書'!T66,CourseMaster!$D$1:$G$1002,4,FALSE),""))</f>
        <v/>
      </c>
      <c r="I54" s="7"/>
      <c r="J54" s="5" t="str">
        <f>CONCATENATE(TRIM(ASC('2026年度健診申込書'!I66))," ",TRIM(ASC('2026年度健診申込書'!J66)))</f>
        <v xml:space="preserve"> </v>
      </c>
      <c r="K54" s="6" t="str">
        <f>CONCATENATE(TRIM('2026年度健診申込書'!K66),"　",TRIM('2026年度健診申込書'!L66))</f>
        <v>　</v>
      </c>
      <c r="L54" s="5" t="str">
        <f>IFERROR(VLOOKUP('2026年度健診申込書'!N66,マスタ!$H$2:$I$3,2,0),"")</f>
        <v/>
      </c>
      <c r="M54" s="5" t="str">
        <f>IF('2026年度健診申込書'!O66&lt;&gt;"",TEXT('2026年度健診申込書'!O66,"YYYY")&amp;TEXT('2026年度健診申込書'!O66,"MM")&amp;TEXT('2026年度健診申込書'!O66,"DD"),"")</f>
        <v/>
      </c>
      <c r="N54" s="5"/>
      <c r="O54" s="5"/>
      <c r="P54" s="8" t="str">
        <f>IF('2026年度健診申込書'!$I66&lt;&gt;"",'2026年度健診申込書'!$C$11,"")</f>
        <v/>
      </c>
      <c r="Q54" s="8" t="str">
        <f>IF('2026年度健診申込書'!$C$10=0,"",IF('2026年度健診申込書'!$P66&lt;&gt;"",'2026年度健診申込書'!$C$10,""))</f>
        <v/>
      </c>
      <c r="R54" s="5" t="str">
        <f>IF('2026年度健診申込書'!P66&lt;&gt;"",'2026年度健診申込書'!P66,"")</f>
        <v/>
      </c>
      <c r="S54" s="5" t="str">
        <f>IF('2026年度健診申込書'!K66&lt;&gt;"",IF('2026年度健診申込書'!$H$7="左記ご住所に送付","2",""),"")</f>
        <v/>
      </c>
      <c r="T54" s="5"/>
      <c r="U54" s="5"/>
      <c r="V54" s="5"/>
      <c r="W54" s="5"/>
      <c r="X54" s="5"/>
      <c r="Y54" s="5"/>
      <c r="Z54" s="5"/>
      <c r="AA54" s="9"/>
      <c r="AB54" s="7" t="str">
        <f t="shared" si="20"/>
        <v/>
      </c>
      <c r="AC54" s="9"/>
      <c r="AD54" s="7" t="str">
        <f t="shared" si="21"/>
        <v/>
      </c>
      <c r="AE54" s="5"/>
      <c r="AF54" s="7" t="str">
        <f t="shared" si="22"/>
        <v/>
      </c>
      <c r="AG54" s="5"/>
      <c r="AH54" s="7" t="str">
        <f t="shared" si="23"/>
        <v/>
      </c>
      <c r="AI54" s="5"/>
      <c r="AJ54" s="7" t="str">
        <f t="shared" si="24"/>
        <v/>
      </c>
      <c r="AK54" s="5"/>
      <c r="AL54" s="7" t="str">
        <f t="shared" si="25"/>
        <v/>
      </c>
      <c r="AM54" s="5"/>
      <c r="AN54" s="7" t="str">
        <f t="shared" si="26"/>
        <v/>
      </c>
      <c r="AO54" s="5"/>
      <c r="AP54" s="7" t="str">
        <f t="shared" si="27"/>
        <v/>
      </c>
      <c r="AQ54" s="5"/>
      <c r="AR54" s="7" t="str">
        <f t="shared" si="28"/>
        <v/>
      </c>
      <c r="AS54" s="5"/>
      <c r="AT54" s="7" t="str">
        <f t="shared" si="29"/>
        <v/>
      </c>
      <c r="AU54" s="5"/>
      <c r="AV54" s="5"/>
      <c r="AW54" s="5"/>
      <c r="AX54" s="5"/>
      <c r="AY54" s="5"/>
      <c r="AZ54" s="5"/>
      <c r="BA54" s="5"/>
    </row>
    <row r="55" spans="1:53" ht="14.25">
      <c r="A55" s="4"/>
      <c r="B55" s="5" t="str">
        <f>IF('2026年度健診申込書'!B67&lt;&gt;"",TEXT('2026年度健診申込書'!B67,"YYYY")&amp;TEXT('2026年度健診申込書'!B67,"MM")&amp;TEXT('2026年度健診申込書'!B67,"DD"),"")</f>
        <v/>
      </c>
      <c r="C55" s="5" t="str">
        <f>IF('2026年度健診申込書'!C67&lt;&gt;"",VLOOKUP('2026年度健診申込書'!C67,マスタ!$F$2:$G$11,2,0),"")</f>
        <v/>
      </c>
      <c r="D55" s="7"/>
      <c r="E55" s="7"/>
      <c r="F55" s="7"/>
      <c r="G55" s="7"/>
      <c r="H55" s="5" t="str">
        <f>IF('2026年度健診申込書'!S67&lt;&gt;"",VLOOKUP('2026年度健診申込書'!S67,CourseMaster!$D$1:$G$1002,4,FALSE),IF('2026年度健診申込書'!T67&lt;&gt;"",VLOOKUP('2026年度健診申込書'!T67,CourseMaster!$D$1:$G$1002,4,FALSE),""))</f>
        <v/>
      </c>
      <c r="I55" s="7"/>
      <c r="J55" s="5" t="str">
        <f>CONCATENATE(TRIM(ASC('2026年度健診申込書'!I67))," ",TRIM(ASC('2026年度健診申込書'!J67)))</f>
        <v xml:space="preserve"> </v>
      </c>
      <c r="K55" s="6" t="str">
        <f>CONCATENATE(TRIM('2026年度健診申込書'!K67),"　",TRIM('2026年度健診申込書'!L67))</f>
        <v>　</v>
      </c>
      <c r="L55" s="5" t="str">
        <f>IFERROR(VLOOKUP('2026年度健診申込書'!N67,マスタ!$H$2:$I$3,2,0),"")</f>
        <v/>
      </c>
      <c r="M55" s="5" t="str">
        <f>IF('2026年度健診申込書'!O67&lt;&gt;"",TEXT('2026年度健診申込書'!O67,"YYYY")&amp;TEXT('2026年度健診申込書'!O67,"MM")&amp;TEXT('2026年度健診申込書'!O67,"DD"),"")</f>
        <v/>
      </c>
      <c r="N55" s="5"/>
      <c r="O55" s="5"/>
      <c r="P55" s="8" t="str">
        <f>IF('2026年度健診申込書'!$I67&lt;&gt;"",'2026年度健診申込書'!$C$11,"")</f>
        <v/>
      </c>
      <c r="Q55" s="8" t="str">
        <f>IF('2026年度健診申込書'!$C$10=0,"",IF('2026年度健診申込書'!$P67&lt;&gt;"",'2026年度健診申込書'!$C$10,""))</f>
        <v/>
      </c>
      <c r="R55" s="5" t="str">
        <f>IF('2026年度健診申込書'!P67&lt;&gt;"",'2026年度健診申込書'!P67,"")</f>
        <v/>
      </c>
      <c r="S55" s="5" t="str">
        <f>IF('2026年度健診申込書'!K67&lt;&gt;"",IF('2026年度健診申込書'!$H$7="左記ご住所に送付","2",""),"")</f>
        <v/>
      </c>
      <c r="T55" s="5"/>
      <c r="U55" s="5"/>
      <c r="V55" s="5"/>
      <c r="W55" s="5"/>
      <c r="X55" s="5"/>
      <c r="Y55" s="5"/>
      <c r="Z55" s="5"/>
      <c r="AA55" s="9"/>
      <c r="AB55" s="7" t="str">
        <f t="shared" si="20"/>
        <v/>
      </c>
      <c r="AC55" s="9"/>
      <c r="AD55" s="7" t="str">
        <f t="shared" si="21"/>
        <v/>
      </c>
      <c r="AE55" s="5"/>
      <c r="AF55" s="7" t="str">
        <f t="shared" si="22"/>
        <v/>
      </c>
      <c r="AG55" s="5"/>
      <c r="AH55" s="7" t="str">
        <f t="shared" si="23"/>
        <v/>
      </c>
      <c r="AI55" s="5"/>
      <c r="AJ55" s="7" t="str">
        <f t="shared" si="24"/>
        <v/>
      </c>
      <c r="AK55" s="5"/>
      <c r="AL55" s="7" t="str">
        <f t="shared" si="25"/>
        <v/>
      </c>
      <c r="AM55" s="5"/>
      <c r="AN55" s="7" t="str">
        <f t="shared" si="26"/>
        <v/>
      </c>
      <c r="AO55" s="5"/>
      <c r="AP55" s="7" t="str">
        <f t="shared" si="27"/>
        <v/>
      </c>
      <c r="AQ55" s="5"/>
      <c r="AR55" s="7" t="str">
        <f t="shared" si="28"/>
        <v/>
      </c>
      <c r="AS55" s="5"/>
      <c r="AT55" s="7" t="str">
        <f t="shared" si="29"/>
        <v/>
      </c>
      <c r="AU55" s="5"/>
      <c r="AV55" s="5"/>
      <c r="AW55" s="5"/>
      <c r="AX55" s="5"/>
      <c r="AY55" s="5"/>
      <c r="AZ55" s="5"/>
      <c r="BA55" s="5"/>
    </row>
    <row r="56" spans="1:53" ht="14.25">
      <c r="A56" s="4"/>
      <c r="B56" s="5" t="str">
        <f>IF('2026年度健診申込書'!B68&lt;&gt;"",TEXT('2026年度健診申込書'!B68,"YYYY")&amp;TEXT('2026年度健診申込書'!B68,"MM")&amp;TEXT('2026年度健診申込書'!B68,"DD"),"")</f>
        <v/>
      </c>
      <c r="C56" s="5" t="str">
        <f>IF('2026年度健診申込書'!C68&lt;&gt;"",VLOOKUP('2026年度健診申込書'!C68,マスタ!$F$2:$G$11,2,0),"")</f>
        <v/>
      </c>
      <c r="D56" s="7"/>
      <c r="E56" s="7"/>
      <c r="F56" s="7"/>
      <c r="G56" s="7"/>
      <c r="H56" s="5" t="str">
        <f>IF('2026年度健診申込書'!S68&lt;&gt;"",VLOOKUP('2026年度健診申込書'!S68,CourseMaster!$D$1:$G$1002,4,FALSE),IF('2026年度健診申込書'!T68&lt;&gt;"",VLOOKUP('2026年度健診申込書'!T68,CourseMaster!$D$1:$G$1002,4,FALSE),""))</f>
        <v/>
      </c>
      <c r="I56" s="7"/>
      <c r="J56" s="5" t="str">
        <f>CONCATENATE(TRIM(ASC('2026年度健診申込書'!I68))," ",TRIM(ASC('2026年度健診申込書'!J68)))</f>
        <v xml:space="preserve"> </v>
      </c>
      <c r="K56" s="6" t="str">
        <f>CONCATENATE(TRIM('2026年度健診申込書'!K68),"　",TRIM('2026年度健診申込書'!L68))</f>
        <v>　</v>
      </c>
      <c r="L56" s="5" t="str">
        <f>IFERROR(VLOOKUP('2026年度健診申込書'!N68,マスタ!$H$2:$I$3,2,0),"")</f>
        <v/>
      </c>
      <c r="M56" s="5" t="str">
        <f>IF('2026年度健診申込書'!O68&lt;&gt;"",TEXT('2026年度健診申込書'!O68,"YYYY")&amp;TEXT('2026年度健診申込書'!O68,"MM")&amp;TEXT('2026年度健診申込書'!O68,"DD"),"")</f>
        <v/>
      </c>
      <c r="N56" s="5"/>
      <c r="O56" s="5"/>
      <c r="P56" s="8" t="str">
        <f>IF('2026年度健診申込書'!$I68&lt;&gt;"",'2026年度健診申込書'!$C$11,"")</f>
        <v/>
      </c>
      <c r="Q56" s="8" t="str">
        <f>IF('2026年度健診申込書'!$C$10=0,"",IF('2026年度健診申込書'!$P68&lt;&gt;"",'2026年度健診申込書'!$C$10,""))</f>
        <v/>
      </c>
      <c r="R56" s="5" t="str">
        <f>IF('2026年度健診申込書'!P68&lt;&gt;"",'2026年度健診申込書'!P68,"")</f>
        <v/>
      </c>
      <c r="S56" s="5" t="str">
        <f>IF('2026年度健診申込書'!K68&lt;&gt;"",IF('2026年度健診申込書'!$H$7="左記ご住所に送付","2",""),"")</f>
        <v/>
      </c>
      <c r="T56" s="5"/>
      <c r="U56" s="5"/>
      <c r="V56" s="5"/>
      <c r="W56" s="5"/>
      <c r="X56" s="5"/>
      <c r="Y56" s="5"/>
      <c r="Z56" s="5"/>
      <c r="AA56" s="9"/>
      <c r="AB56" s="7" t="str">
        <f t="shared" si="20"/>
        <v/>
      </c>
      <c r="AC56" s="9"/>
      <c r="AD56" s="7" t="str">
        <f t="shared" si="21"/>
        <v/>
      </c>
      <c r="AE56" s="5"/>
      <c r="AF56" s="7" t="str">
        <f t="shared" si="22"/>
        <v/>
      </c>
      <c r="AG56" s="5"/>
      <c r="AH56" s="7" t="str">
        <f t="shared" si="23"/>
        <v/>
      </c>
      <c r="AI56" s="5"/>
      <c r="AJ56" s="7" t="str">
        <f t="shared" si="24"/>
        <v/>
      </c>
      <c r="AK56" s="5"/>
      <c r="AL56" s="7" t="str">
        <f t="shared" si="25"/>
        <v/>
      </c>
      <c r="AM56" s="5"/>
      <c r="AN56" s="7" t="str">
        <f t="shared" si="26"/>
        <v/>
      </c>
      <c r="AO56" s="5"/>
      <c r="AP56" s="7" t="str">
        <f t="shared" si="27"/>
        <v/>
      </c>
      <c r="AQ56" s="5"/>
      <c r="AR56" s="7" t="str">
        <f t="shared" si="28"/>
        <v/>
      </c>
      <c r="AS56" s="5"/>
      <c r="AT56" s="7" t="str">
        <f t="shared" si="29"/>
        <v/>
      </c>
      <c r="AU56" s="5"/>
      <c r="AV56" s="5"/>
      <c r="AW56" s="5"/>
      <c r="AX56" s="5"/>
      <c r="AY56" s="5"/>
      <c r="AZ56" s="5"/>
      <c r="BA56" s="5"/>
    </row>
    <row r="57" spans="1:53" ht="14.25">
      <c r="A57" s="4"/>
      <c r="B57" s="5" t="str">
        <f>IF('2026年度健診申込書'!B69&lt;&gt;"",TEXT('2026年度健診申込書'!B69,"YYYY")&amp;TEXT('2026年度健診申込書'!B69,"MM")&amp;TEXT('2026年度健診申込書'!B69,"DD"),"")</f>
        <v/>
      </c>
      <c r="C57" s="5" t="str">
        <f>IF('2026年度健診申込書'!C69&lt;&gt;"",VLOOKUP('2026年度健診申込書'!C69,マスタ!$F$2:$G$11,2,0),"")</f>
        <v/>
      </c>
      <c r="D57" s="7"/>
      <c r="E57" s="7"/>
      <c r="F57" s="7"/>
      <c r="G57" s="7"/>
      <c r="H57" s="5" t="str">
        <f>IF('2026年度健診申込書'!S69&lt;&gt;"",VLOOKUP('2026年度健診申込書'!S69,CourseMaster!$D$1:$G$1002,4,FALSE),IF('2026年度健診申込書'!T69&lt;&gt;"",VLOOKUP('2026年度健診申込書'!T69,CourseMaster!$D$1:$G$1002,4,FALSE),""))</f>
        <v/>
      </c>
      <c r="I57" s="7"/>
      <c r="J57" s="5" t="str">
        <f>CONCATENATE(TRIM(ASC('2026年度健診申込書'!I69))," ",TRIM(ASC('2026年度健診申込書'!J69)))</f>
        <v xml:space="preserve"> </v>
      </c>
      <c r="K57" s="6" t="str">
        <f>CONCATENATE(TRIM('2026年度健診申込書'!K69),"　",TRIM('2026年度健診申込書'!L69))</f>
        <v>　</v>
      </c>
      <c r="L57" s="5" t="str">
        <f>IFERROR(VLOOKUP('2026年度健診申込書'!N69,マスタ!$H$2:$I$3,2,0),"")</f>
        <v/>
      </c>
      <c r="M57" s="5" t="str">
        <f>IF('2026年度健診申込書'!O69&lt;&gt;"",TEXT('2026年度健診申込書'!O69,"YYYY")&amp;TEXT('2026年度健診申込書'!O69,"MM")&amp;TEXT('2026年度健診申込書'!O69,"DD"),"")</f>
        <v/>
      </c>
      <c r="N57" s="5"/>
      <c r="O57" s="5"/>
      <c r="P57" s="8" t="str">
        <f>IF('2026年度健診申込書'!$I69&lt;&gt;"",'2026年度健診申込書'!$C$11,"")</f>
        <v/>
      </c>
      <c r="Q57" s="8" t="str">
        <f>IF('2026年度健診申込書'!$C$10=0,"",IF('2026年度健診申込書'!$P69&lt;&gt;"",'2026年度健診申込書'!$C$10,""))</f>
        <v/>
      </c>
      <c r="R57" s="5" t="str">
        <f>IF('2026年度健診申込書'!P69&lt;&gt;"",'2026年度健診申込書'!P69,"")</f>
        <v/>
      </c>
      <c r="S57" s="5" t="str">
        <f>IF('2026年度健診申込書'!K69&lt;&gt;"",IF('2026年度健診申込書'!$H$7="左記ご住所に送付","2",""),"")</f>
        <v/>
      </c>
      <c r="T57" s="5"/>
      <c r="U57" s="5"/>
      <c r="V57" s="5"/>
      <c r="W57" s="5"/>
      <c r="X57" s="5"/>
      <c r="Y57" s="5"/>
      <c r="Z57" s="5"/>
      <c r="AA57" s="9"/>
      <c r="AB57" s="7" t="str">
        <f t="shared" si="20"/>
        <v/>
      </c>
      <c r="AC57" s="9"/>
      <c r="AD57" s="7" t="str">
        <f t="shared" si="21"/>
        <v/>
      </c>
      <c r="AE57" s="5"/>
      <c r="AF57" s="7" t="str">
        <f t="shared" si="22"/>
        <v/>
      </c>
      <c r="AG57" s="5"/>
      <c r="AH57" s="7" t="str">
        <f t="shared" si="23"/>
        <v/>
      </c>
      <c r="AI57" s="5"/>
      <c r="AJ57" s="7" t="str">
        <f t="shared" si="24"/>
        <v/>
      </c>
      <c r="AK57" s="5"/>
      <c r="AL57" s="7" t="str">
        <f t="shared" si="25"/>
        <v/>
      </c>
      <c r="AM57" s="5"/>
      <c r="AN57" s="7" t="str">
        <f t="shared" si="26"/>
        <v/>
      </c>
      <c r="AO57" s="5"/>
      <c r="AP57" s="7" t="str">
        <f t="shared" si="27"/>
        <v/>
      </c>
      <c r="AQ57" s="5"/>
      <c r="AR57" s="7" t="str">
        <f t="shared" si="28"/>
        <v/>
      </c>
      <c r="AS57" s="5"/>
      <c r="AT57" s="7" t="str">
        <f t="shared" si="29"/>
        <v/>
      </c>
      <c r="AU57" s="5"/>
      <c r="AV57" s="5"/>
      <c r="AW57" s="5"/>
      <c r="AX57" s="5"/>
      <c r="AY57" s="5"/>
      <c r="AZ57" s="5"/>
      <c r="BA57" s="5"/>
    </row>
    <row r="58" spans="1:53" ht="14.25">
      <c r="A58" s="4"/>
      <c r="B58" s="5" t="str">
        <f>IF('2026年度健診申込書'!B70&lt;&gt;"",TEXT('2026年度健診申込書'!B70,"YYYY")&amp;TEXT('2026年度健診申込書'!B70,"MM")&amp;TEXT('2026年度健診申込書'!B70,"DD"),"")</f>
        <v/>
      </c>
      <c r="C58" s="5" t="str">
        <f>IF('2026年度健診申込書'!C70&lt;&gt;"",VLOOKUP('2026年度健診申込書'!C70,マスタ!$F$2:$G$11,2,0),"")</f>
        <v/>
      </c>
      <c r="D58" s="7"/>
      <c r="E58" s="7"/>
      <c r="F58" s="7"/>
      <c r="G58" s="7"/>
      <c r="H58" s="5" t="str">
        <f>IF('2026年度健診申込書'!S70&lt;&gt;"",VLOOKUP('2026年度健診申込書'!S70,CourseMaster!$D$1:$G$1002,4,FALSE),IF('2026年度健診申込書'!T70&lt;&gt;"",VLOOKUP('2026年度健診申込書'!T70,CourseMaster!$D$1:$G$1002,4,FALSE),""))</f>
        <v/>
      </c>
      <c r="I58" s="7"/>
      <c r="J58" s="5" t="str">
        <f>CONCATENATE(TRIM(ASC('2026年度健診申込書'!I70))," ",TRIM(ASC('2026年度健診申込書'!J70)))</f>
        <v xml:space="preserve"> </v>
      </c>
      <c r="K58" s="6" t="str">
        <f>CONCATENATE(TRIM('2026年度健診申込書'!K70),"　",TRIM('2026年度健診申込書'!L70))</f>
        <v>　</v>
      </c>
      <c r="L58" s="5" t="str">
        <f>IFERROR(VLOOKUP('2026年度健診申込書'!N70,マスタ!$H$2:$I$3,2,0),"")</f>
        <v/>
      </c>
      <c r="M58" s="5" t="str">
        <f>IF('2026年度健診申込書'!O70&lt;&gt;"",TEXT('2026年度健診申込書'!O70,"YYYY")&amp;TEXT('2026年度健診申込書'!O70,"MM")&amp;TEXT('2026年度健診申込書'!O70,"DD"),"")</f>
        <v/>
      </c>
      <c r="N58" s="5"/>
      <c r="O58" s="5"/>
      <c r="P58" s="8" t="str">
        <f>IF('2026年度健診申込書'!$I70&lt;&gt;"",'2026年度健診申込書'!$C$11,"")</f>
        <v/>
      </c>
      <c r="Q58" s="8" t="str">
        <f>IF('2026年度健診申込書'!$C$10=0,"",IF('2026年度健診申込書'!$P70&lt;&gt;"",'2026年度健診申込書'!$C$10,""))</f>
        <v/>
      </c>
      <c r="R58" s="5" t="str">
        <f>IF('2026年度健診申込書'!P70&lt;&gt;"",'2026年度健診申込書'!P70,"")</f>
        <v/>
      </c>
      <c r="S58" s="5" t="str">
        <f>IF('2026年度健診申込書'!K70&lt;&gt;"",IF('2026年度健診申込書'!$H$7="左記ご住所に送付","2",""),"")</f>
        <v/>
      </c>
      <c r="T58" s="5"/>
      <c r="U58" s="5"/>
      <c r="V58" s="5"/>
      <c r="W58" s="5"/>
      <c r="X58" s="5"/>
      <c r="Y58" s="5"/>
      <c r="Z58" s="5"/>
      <c r="AA58" s="9"/>
      <c r="AB58" s="7" t="str">
        <f t="shared" si="20"/>
        <v/>
      </c>
      <c r="AC58" s="9"/>
      <c r="AD58" s="7" t="str">
        <f t="shared" si="21"/>
        <v/>
      </c>
      <c r="AE58" s="5"/>
      <c r="AF58" s="7" t="str">
        <f t="shared" si="22"/>
        <v/>
      </c>
      <c r="AG58" s="5"/>
      <c r="AH58" s="7" t="str">
        <f t="shared" si="23"/>
        <v/>
      </c>
      <c r="AI58" s="5"/>
      <c r="AJ58" s="7" t="str">
        <f t="shared" si="24"/>
        <v/>
      </c>
      <c r="AK58" s="5"/>
      <c r="AL58" s="7" t="str">
        <f t="shared" si="25"/>
        <v/>
      </c>
      <c r="AM58" s="5"/>
      <c r="AN58" s="7" t="str">
        <f t="shared" si="26"/>
        <v/>
      </c>
      <c r="AO58" s="5"/>
      <c r="AP58" s="7" t="str">
        <f t="shared" si="27"/>
        <v/>
      </c>
      <c r="AQ58" s="5"/>
      <c r="AR58" s="7" t="str">
        <f t="shared" si="28"/>
        <v/>
      </c>
      <c r="AS58" s="5"/>
      <c r="AT58" s="7" t="str">
        <f t="shared" si="29"/>
        <v/>
      </c>
      <c r="AU58" s="5"/>
      <c r="AV58" s="5"/>
      <c r="AW58" s="5"/>
      <c r="AX58" s="5"/>
      <c r="AY58" s="5"/>
      <c r="AZ58" s="5"/>
      <c r="BA58" s="5"/>
    </row>
    <row r="59" spans="1:53" ht="14.25">
      <c r="A59" s="4"/>
      <c r="B59" s="5" t="str">
        <f>IF('2026年度健診申込書'!B71&lt;&gt;"",TEXT('2026年度健診申込書'!B71,"YYYY")&amp;TEXT('2026年度健診申込書'!B71,"MM")&amp;TEXT('2026年度健診申込書'!B71,"DD"),"")</f>
        <v/>
      </c>
      <c r="C59" s="5" t="str">
        <f>IF('2026年度健診申込書'!C71&lt;&gt;"",VLOOKUP('2026年度健診申込書'!C71,マスタ!$F$2:$G$11,2,0),"")</f>
        <v/>
      </c>
      <c r="D59" s="7"/>
      <c r="E59" s="7"/>
      <c r="F59" s="7"/>
      <c r="G59" s="7"/>
      <c r="H59" s="5" t="str">
        <f>IF('2026年度健診申込書'!S71&lt;&gt;"",VLOOKUP('2026年度健診申込書'!S71,CourseMaster!$D$1:$G$1002,4,FALSE),IF('2026年度健診申込書'!T71&lt;&gt;"",VLOOKUP('2026年度健診申込書'!T71,CourseMaster!$D$1:$G$1002,4,FALSE),""))</f>
        <v/>
      </c>
      <c r="I59" s="7"/>
      <c r="J59" s="5" t="str">
        <f>CONCATENATE(TRIM(ASC('2026年度健診申込書'!I71))," ",TRIM(ASC('2026年度健診申込書'!J71)))</f>
        <v xml:space="preserve"> </v>
      </c>
      <c r="K59" s="6" t="str">
        <f>CONCATENATE(TRIM('2026年度健診申込書'!K71),"　",TRIM('2026年度健診申込書'!L71))</f>
        <v>　</v>
      </c>
      <c r="L59" s="5" t="str">
        <f>IFERROR(VLOOKUP('2026年度健診申込書'!N71,マスタ!$H$2:$I$3,2,0),"")</f>
        <v/>
      </c>
      <c r="M59" s="5" t="str">
        <f>IF('2026年度健診申込書'!O71&lt;&gt;"",TEXT('2026年度健診申込書'!O71,"YYYY")&amp;TEXT('2026年度健診申込書'!O71,"MM")&amp;TEXT('2026年度健診申込書'!O71,"DD"),"")</f>
        <v/>
      </c>
      <c r="N59" s="5"/>
      <c r="O59" s="5"/>
      <c r="P59" s="8" t="str">
        <f>IF('2026年度健診申込書'!$I71&lt;&gt;"",'2026年度健診申込書'!$C$11,"")</f>
        <v/>
      </c>
      <c r="Q59" s="8" t="str">
        <f>IF('2026年度健診申込書'!$C$10=0,"",IF('2026年度健診申込書'!$P71&lt;&gt;"",'2026年度健診申込書'!$C$10,""))</f>
        <v/>
      </c>
      <c r="R59" s="5" t="str">
        <f>IF('2026年度健診申込書'!P71&lt;&gt;"",'2026年度健診申込書'!P71,"")</f>
        <v/>
      </c>
      <c r="S59" s="5" t="str">
        <f>IF('2026年度健診申込書'!K71&lt;&gt;"",IF('2026年度健診申込書'!$H$7="左記ご住所に送付","2",""),"")</f>
        <v/>
      </c>
      <c r="T59" s="5"/>
      <c r="U59" s="5"/>
      <c r="V59" s="5"/>
      <c r="W59" s="5"/>
      <c r="X59" s="5"/>
      <c r="Y59" s="5"/>
      <c r="Z59" s="5"/>
      <c r="AA59" s="9"/>
      <c r="AB59" s="7" t="str">
        <f t="shared" si="20"/>
        <v/>
      </c>
      <c r="AC59" s="9"/>
      <c r="AD59" s="7" t="str">
        <f t="shared" si="21"/>
        <v/>
      </c>
      <c r="AE59" s="5"/>
      <c r="AF59" s="7" t="str">
        <f t="shared" si="22"/>
        <v/>
      </c>
      <c r="AG59" s="5"/>
      <c r="AH59" s="7" t="str">
        <f t="shared" si="23"/>
        <v/>
      </c>
      <c r="AI59" s="5"/>
      <c r="AJ59" s="7" t="str">
        <f t="shared" si="24"/>
        <v/>
      </c>
      <c r="AK59" s="5"/>
      <c r="AL59" s="7" t="str">
        <f t="shared" si="25"/>
        <v/>
      </c>
      <c r="AM59" s="5"/>
      <c r="AN59" s="7" t="str">
        <f t="shared" si="26"/>
        <v/>
      </c>
      <c r="AO59" s="5"/>
      <c r="AP59" s="7" t="str">
        <f t="shared" si="27"/>
        <v/>
      </c>
      <c r="AQ59" s="5"/>
      <c r="AR59" s="7" t="str">
        <f t="shared" si="28"/>
        <v/>
      </c>
      <c r="AS59" s="5"/>
      <c r="AT59" s="7" t="str">
        <f t="shared" si="29"/>
        <v/>
      </c>
      <c r="AU59" s="5"/>
      <c r="AV59" s="5"/>
      <c r="AW59" s="5"/>
      <c r="AX59" s="5"/>
      <c r="AY59" s="5"/>
      <c r="AZ59" s="5"/>
      <c r="BA59" s="5"/>
    </row>
    <row r="60" spans="1:53" ht="14.25">
      <c r="A60" s="4"/>
      <c r="B60" s="5" t="str">
        <f>IF('2026年度健診申込書'!B72&lt;&gt;"",TEXT('2026年度健診申込書'!B72,"YYYY")&amp;TEXT('2026年度健診申込書'!B72,"MM")&amp;TEXT('2026年度健診申込書'!B72,"DD"),"")</f>
        <v/>
      </c>
      <c r="C60" s="5" t="str">
        <f>IF('2026年度健診申込書'!C72&lt;&gt;"",VLOOKUP('2026年度健診申込書'!C72,マスタ!$F$2:$G$11,2,0),"")</f>
        <v/>
      </c>
      <c r="D60" s="7"/>
      <c r="E60" s="7"/>
      <c r="F60" s="7"/>
      <c r="G60" s="7"/>
      <c r="H60" s="5" t="str">
        <f>IF('2026年度健診申込書'!S72&lt;&gt;"",VLOOKUP('2026年度健診申込書'!S72,CourseMaster!$D$1:$G$1002,4,FALSE),IF('2026年度健診申込書'!T72&lt;&gt;"",VLOOKUP('2026年度健診申込書'!T72,CourseMaster!$D$1:$G$1002,4,FALSE),""))</f>
        <v/>
      </c>
      <c r="I60" s="7"/>
      <c r="J60" s="5" t="str">
        <f>CONCATENATE(TRIM(ASC('2026年度健診申込書'!I72))," ",TRIM(ASC('2026年度健診申込書'!J72)))</f>
        <v xml:space="preserve"> </v>
      </c>
      <c r="K60" s="6" t="str">
        <f>CONCATENATE(TRIM('2026年度健診申込書'!K72),"　",TRIM('2026年度健診申込書'!L72))</f>
        <v>　</v>
      </c>
      <c r="L60" s="5" t="str">
        <f>IFERROR(VLOOKUP('2026年度健診申込書'!N72,マスタ!$H$2:$I$3,2,0),"")</f>
        <v/>
      </c>
      <c r="M60" s="5" t="str">
        <f>IF('2026年度健診申込書'!O72&lt;&gt;"",TEXT('2026年度健診申込書'!O72,"YYYY")&amp;TEXT('2026年度健診申込書'!O72,"MM")&amp;TEXT('2026年度健診申込書'!O72,"DD"),"")</f>
        <v/>
      </c>
      <c r="N60" s="5"/>
      <c r="O60" s="5"/>
      <c r="P60" s="8" t="str">
        <f>IF('2026年度健診申込書'!$I72&lt;&gt;"",'2026年度健診申込書'!$C$11,"")</f>
        <v/>
      </c>
      <c r="Q60" s="8" t="str">
        <f>IF('2026年度健診申込書'!$C$10=0,"",IF('2026年度健診申込書'!$P72&lt;&gt;"",'2026年度健診申込書'!$C$10,""))</f>
        <v/>
      </c>
      <c r="R60" s="5" t="str">
        <f>IF('2026年度健診申込書'!P72&lt;&gt;"",'2026年度健診申込書'!P72,"")</f>
        <v/>
      </c>
      <c r="S60" s="5" t="str">
        <f>IF('2026年度健診申込書'!K72&lt;&gt;"",IF('2026年度健診申込書'!$H$7="左記ご住所に送付","2",""),"")</f>
        <v/>
      </c>
      <c r="T60" s="5"/>
      <c r="U60" s="5"/>
      <c r="V60" s="5"/>
      <c r="W60" s="5"/>
      <c r="X60" s="5"/>
      <c r="Y60" s="5"/>
      <c r="Z60" s="5"/>
      <c r="AA60" s="9"/>
      <c r="AB60" s="7" t="str">
        <f t="shared" si="20"/>
        <v/>
      </c>
      <c r="AC60" s="9"/>
      <c r="AD60" s="7" t="str">
        <f t="shared" si="21"/>
        <v/>
      </c>
      <c r="AE60" s="5"/>
      <c r="AF60" s="7" t="str">
        <f t="shared" si="22"/>
        <v/>
      </c>
      <c r="AG60" s="5"/>
      <c r="AH60" s="7" t="str">
        <f t="shared" si="23"/>
        <v/>
      </c>
      <c r="AI60" s="5"/>
      <c r="AJ60" s="7" t="str">
        <f t="shared" si="24"/>
        <v/>
      </c>
      <c r="AK60" s="5"/>
      <c r="AL60" s="7" t="str">
        <f t="shared" si="25"/>
        <v/>
      </c>
      <c r="AM60" s="5"/>
      <c r="AN60" s="7" t="str">
        <f t="shared" si="26"/>
        <v/>
      </c>
      <c r="AO60" s="5"/>
      <c r="AP60" s="7" t="str">
        <f t="shared" si="27"/>
        <v/>
      </c>
      <c r="AQ60" s="5"/>
      <c r="AR60" s="7" t="str">
        <f t="shared" si="28"/>
        <v/>
      </c>
      <c r="AS60" s="5"/>
      <c r="AT60" s="7" t="str">
        <f t="shared" si="29"/>
        <v/>
      </c>
      <c r="AU60" s="5"/>
      <c r="AV60" s="5"/>
      <c r="AW60" s="5"/>
      <c r="AX60" s="5"/>
      <c r="AY60" s="5"/>
      <c r="AZ60" s="5"/>
      <c r="BA60" s="5"/>
    </row>
    <row r="61" spans="1:53" ht="14.25">
      <c r="A61" s="4"/>
      <c r="B61" s="5" t="str">
        <f>IF('2026年度健診申込書'!B73&lt;&gt;"",TEXT('2026年度健診申込書'!B73,"YYYY")&amp;TEXT('2026年度健診申込書'!B73,"MM")&amp;TEXT('2026年度健診申込書'!B73,"DD"),"")</f>
        <v/>
      </c>
      <c r="C61" s="5" t="str">
        <f>IF('2026年度健診申込書'!C73&lt;&gt;"",VLOOKUP('2026年度健診申込書'!C73,マスタ!$F$2:$G$11,2,0),"")</f>
        <v/>
      </c>
      <c r="D61" s="7"/>
      <c r="E61" s="7"/>
      <c r="F61" s="7"/>
      <c r="G61" s="7"/>
      <c r="H61" s="5" t="str">
        <f>IF('2026年度健診申込書'!S73&lt;&gt;"",VLOOKUP('2026年度健診申込書'!S73,CourseMaster!$D$1:$G$1002,4,FALSE),IF('2026年度健診申込書'!T73&lt;&gt;"",VLOOKUP('2026年度健診申込書'!T73,CourseMaster!$D$1:$G$1002,4,FALSE),""))</f>
        <v/>
      </c>
      <c r="I61" s="7"/>
      <c r="J61" s="5" t="str">
        <f>CONCATENATE(TRIM(ASC('2026年度健診申込書'!I73))," ",TRIM(ASC('2026年度健診申込書'!J73)))</f>
        <v xml:space="preserve"> </v>
      </c>
      <c r="K61" s="6" t="str">
        <f>CONCATENATE(TRIM('2026年度健診申込書'!K73),"　",TRIM('2026年度健診申込書'!L73))</f>
        <v>　</v>
      </c>
      <c r="L61" s="5" t="str">
        <f>IFERROR(VLOOKUP('2026年度健診申込書'!N73,マスタ!$H$2:$I$3,2,0),"")</f>
        <v/>
      </c>
      <c r="M61" s="5" t="str">
        <f>IF('2026年度健診申込書'!O73&lt;&gt;"",TEXT('2026年度健診申込書'!O73,"YYYY")&amp;TEXT('2026年度健診申込書'!O73,"MM")&amp;TEXT('2026年度健診申込書'!O73,"DD"),"")</f>
        <v/>
      </c>
      <c r="N61" s="5"/>
      <c r="O61" s="5"/>
      <c r="P61" s="8" t="str">
        <f>IF('2026年度健診申込書'!$I73&lt;&gt;"",'2026年度健診申込書'!$C$11,"")</f>
        <v/>
      </c>
      <c r="Q61" s="8" t="str">
        <f>IF('2026年度健診申込書'!$C$10=0,"",IF('2026年度健診申込書'!$P73&lt;&gt;"",'2026年度健診申込書'!$C$10,""))</f>
        <v/>
      </c>
      <c r="R61" s="5" t="str">
        <f>IF('2026年度健診申込書'!P73&lt;&gt;"",'2026年度健診申込書'!P73,"")</f>
        <v/>
      </c>
      <c r="S61" s="5" t="str">
        <f>IF('2026年度健診申込書'!K73&lt;&gt;"",IF('2026年度健診申込書'!$H$7="左記ご住所に送付","2",""),"")</f>
        <v/>
      </c>
      <c r="T61" s="5"/>
      <c r="U61" s="5"/>
      <c r="V61" s="5"/>
      <c r="W61" s="5"/>
      <c r="X61" s="5"/>
      <c r="Y61" s="5"/>
      <c r="Z61" s="5"/>
      <c r="AA61" s="9"/>
      <c r="AB61" s="7" t="str">
        <f t="shared" si="20"/>
        <v/>
      </c>
      <c r="AC61" s="9"/>
      <c r="AD61" s="7" t="str">
        <f t="shared" si="21"/>
        <v/>
      </c>
      <c r="AE61" s="5"/>
      <c r="AF61" s="7" t="str">
        <f t="shared" si="22"/>
        <v/>
      </c>
      <c r="AG61" s="5"/>
      <c r="AH61" s="7" t="str">
        <f t="shared" si="23"/>
        <v/>
      </c>
      <c r="AI61" s="5"/>
      <c r="AJ61" s="7" t="str">
        <f t="shared" si="24"/>
        <v/>
      </c>
      <c r="AK61" s="5"/>
      <c r="AL61" s="7" t="str">
        <f t="shared" si="25"/>
        <v/>
      </c>
      <c r="AM61" s="5"/>
      <c r="AN61" s="7" t="str">
        <f t="shared" si="26"/>
        <v/>
      </c>
      <c r="AO61" s="5"/>
      <c r="AP61" s="7" t="str">
        <f t="shared" si="27"/>
        <v/>
      </c>
      <c r="AQ61" s="5"/>
      <c r="AR61" s="7" t="str">
        <f t="shared" si="28"/>
        <v/>
      </c>
      <c r="AS61" s="5"/>
      <c r="AT61" s="7" t="str">
        <f t="shared" si="29"/>
        <v/>
      </c>
      <c r="AU61" s="5"/>
      <c r="AV61" s="5"/>
      <c r="AW61" s="5"/>
      <c r="AX61" s="5"/>
      <c r="AY61" s="5"/>
      <c r="AZ61" s="5"/>
      <c r="BA61" s="5"/>
    </row>
    <row r="62" spans="1:53" ht="14.25">
      <c r="A62" s="4"/>
      <c r="B62" s="5" t="str">
        <f>IF('2026年度健診申込書'!B74&lt;&gt;"",TEXT('2026年度健診申込書'!B74,"YYYY")&amp;TEXT('2026年度健診申込書'!B74,"MM")&amp;TEXT('2026年度健診申込書'!B74,"DD"),"")</f>
        <v/>
      </c>
      <c r="C62" s="5" t="str">
        <f>IF('2026年度健診申込書'!C74&lt;&gt;"",VLOOKUP('2026年度健診申込書'!C74,マスタ!$F$2:$G$11,2,0),"")</f>
        <v/>
      </c>
      <c r="D62" s="7"/>
      <c r="E62" s="7"/>
      <c r="F62" s="7"/>
      <c r="G62" s="7"/>
      <c r="H62" s="5" t="str">
        <f>IF('2026年度健診申込書'!S74&lt;&gt;"",VLOOKUP('2026年度健診申込書'!S74,CourseMaster!$D$1:$G$1002,4,FALSE),IF('2026年度健診申込書'!T74&lt;&gt;"",VLOOKUP('2026年度健診申込書'!T74,CourseMaster!$D$1:$G$1002,4,FALSE),""))</f>
        <v/>
      </c>
      <c r="I62" s="7"/>
      <c r="J62" s="5" t="str">
        <f>CONCATENATE(TRIM(ASC('2026年度健診申込書'!I74))," ",TRIM(ASC('2026年度健診申込書'!J74)))</f>
        <v xml:space="preserve"> </v>
      </c>
      <c r="K62" s="6" t="str">
        <f>CONCATENATE(TRIM('2026年度健診申込書'!K74),"　",TRIM('2026年度健診申込書'!L74))</f>
        <v>　</v>
      </c>
      <c r="L62" s="5" t="str">
        <f>IFERROR(VLOOKUP('2026年度健診申込書'!N74,マスタ!$H$2:$I$3,2,0),"")</f>
        <v/>
      </c>
      <c r="M62" s="5" t="str">
        <f>IF('2026年度健診申込書'!O74&lt;&gt;"",TEXT('2026年度健診申込書'!O74,"YYYY")&amp;TEXT('2026年度健診申込書'!O74,"MM")&amp;TEXT('2026年度健診申込書'!O74,"DD"),"")</f>
        <v/>
      </c>
      <c r="N62" s="5"/>
      <c r="O62" s="5"/>
      <c r="P62" s="8" t="str">
        <f>IF('2026年度健診申込書'!$I74&lt;&gt;"",'2026年度健診申込書'!$C$11,"")</f>
        <v/>
      </c>
      <c r="Q62" s="8" t="str">
        <f>IF('2026年度健診申込書'!$C$10=0,"",IF('2026年度健診申込書'!$P74&lt;&gt;"",'2026年度健診申込書'!$C$10,""))</f>
        <v/>
      </c>
      <c r="R62" s="5" t="str">
        <f>IF('2026年度健診申込書'!P74&lt;&gt;"",'2026年度健診申込書'!P74,"")</f>
        <v/>
      </c>
      <c r="S62" s="5" t="str">
        <f>IF('2026年度健診申込書'!K74&lt;&gt;"",IF('2026年度健診申込書'!$H$7="左記ご住所に送付","2",""),"")</f>
        <v/>
      </c>
      <c r="T62" s="5"/>
      <c r="U62" s="5"/>
      <c r="V62" s="5"/>
      <c r="W62" s="5"/>
      <c r="X62" s="5"/>
      <c r="Y62" s="5"/>
      <c r="Z62" s="5"/>
      <c r="AA62" s="9"/>
      <c r="AB62" s="7" t="str">
        <f t="shared" si="20"/>
        <v/>
      </c>
      <c r="AC62" s="9"/>
      <c r="AD62" s="7" t="str">
        <f t="shared" si="21"/>
        <v/>
      </c>
      <c r="AE62" s="5"/>
      <c r="AF62" s="7" t="str">
        <f t="shared" si="22"/>
        <v/>
      </c>
      <c r="AG62" s="5"/>
      <c r="AH62" s="7" t="str">
        <f t="shared" si="23"/>
        <v/>
      </c>
      <c r="AI62" s="5"/>
      <c r="AJ62" s="7" t="str">
        <f t="shared" si="24"/>
        <v/>
      </c>
      <c r="AK62" s="5"/>
      <c r="AL62" s="7" t="str">
        <f t="shared" si="25"/>
        <v/>
      </c>
      <c r="AM62" s="5"/>
      <c r="AN62" s="7" t="str">
        <f t="shared" si="26"/>
        <v/>
      </c>
      <c r="AO62" s="5"/>
      <c r="AP62" s="7" t="str">
        <f t="shared" si="27"/>
        <v/>
      </c>
      <c r="AQ62" s="5"/>
      <c r="AR62" s="7" t="str">
        <f t="shared" si="28"/>
        <v/>
      </c>
      <c r="AS62" s="5"/>
      <c r="AT62" s="7" t="str">
        <f t="shared" si="29"/>
        <v/>
      </c>
      <c r="AU62" s="5"/>
      <c r="AV62" s="5"/>
      <c r="AW62" s="5"/>
      <c r="AX62" s="5"/>
      <c r="AY62" s="5"/>
      <c r="AZ62" s="5"/>
      <c r="BA62" s="5"/>
    </row>
    <row r="63" spans="1:53" ht="14.25">
      <c r="A63" s="4"/>
      <c r="B63" s="5" t="str">
        <f>IF('2026年度健診申込書'!B75&lt;&gt;"",TEXT('2026年度健診申込書'!B75,"YYYY")&amp;TEXT('2026年度健診申込書'!B75,"MM")&amp;TEXT('2026年度健診申込書'!B75,"DD"),"")</f>
        <v/>
      </c>
      <c r="C63" s="5" t="str">
        <f>IF('2026年度健診申込書'!C75&lt;&gt;"",VLOOKUP('2026年度健診申込書'!C75,マスタ!$F$2:$G$11,2,0),"")</f>
        <v/>
      </c>
      <c r="D63" s="7"/>
      <c r="E63" s="7"/>
      <c r="F63" s="7"/>
      <c r="G63" s="7"/>
      <c r="H63" s="5" t="str">
        <f>IF('2026年度健診申込書'!S75&lt;&gt;"",VLOOKUP('2026年度健診申込書'!S75,CourseMaster!$D$1:$G$1002,4,FALSE),IF('2026年度健診申込書'!T75&lt;&gt;"",VLOOKUP('2026年度健診申込書'!T75,CourseMaster!$D$1:$G$1002,4,FALSE),""))</f>
        <v/>
      </c>
      <c r="I63" s="7"/>
      <c r="J63" s="5" t="str">
        <f>CONCATENATE(TRIM(ASC('2026年度健診申込書'!I75))," ",TRIM(ASC('2026年度健診申込書'!J75)))</f>
        <v xml:space="preserve"> </v>
      </c>
      <c r="K63" s="6" t="str">
        <f>CONCATENATE(TRIM('2026年度健診申込書'!K75),"　",TRIM('2026年度健診申込書'!L75))</f>
        <v>　</v>
      </c>
      <c r="L63" s="5" t="str">
        <f>IFERROR(VLOOKUP('2026年度健診申込書'!N75,マスタ!$H$2:$I$3,2,0),"")</f>
        <v/>
      </c>
      <c r="M63" s="5" t="str">
        <f>IF('2026年度健診申込書'!O75&lt;&gt;"",TEXT('2026年度健診申込書'!O75,"YYYY")&amp;TEXT('2026年度健診申込書'!O75,"MM")&amp;TEXT('2026年度健診申込書'!O75,"DD"),"")</f>
        <v/>
      </c>
      <c r="N63" s="5"/>
      <c r="O63" s="5"/>
      <c r="P63" s="8" t="str">
        <f>IF('2026年度健診申込書'!$I75&lt;&gt;"",'2026年度健診申込書'!$C$11,"")</f>
        <v/>
      </c>
      <c r="Q63" s="8" t="str">
        <f>IF('2026年度健診申込書'!$C$10=0,"",IF('2026年度健診申込書'!$P75&lt;&gt;"",'2026年度健診申込書'!$C$10,""))</f>
        <v/>
      </c>
      <c r="R63" s="5" t="str">
        <f>IF('2026年度健診申込書'!P75&lt;&gt;"",'2026年度健診申込書'!P75,"")</f>
        <v/>
      </c>
      <c r="S63" s="5" t="str">
        <f>IF('2026年度健診申込書'!K75&lt;&gt;"",IF('2026年度健診申込書'!$H$7="左記ご住所に送付","2",""),"")</f>
        <v/>
      </c>
      <c r="T63" s="5"/>
      <c r="U63" s="5"/>
      <c r="V63" s="5"/>
      <c r="W63" s="5"/>
      <c r="X63" s="5"/>
      <c r="Y63" s="5"/>
      <c r="Z63" s="5"/>
      <c r="AA63" s="9"/>
      <c r="AB63" s="7" t="str">
        <f t="shared" si="20"/>
        <v/>
      </c>
      <c r="AC63" s="9"/>
      <c r="AD63" s="7" t="str">
        <f t="shared" si="21"/>
        <v/>
      </c>
      <c r="AE63" s="5"/>
      <c r="AF63" s="7" t="str">
        <f t="shared" si="22"/>
        <v/>
      </c>
      <c r="AG63" s="5"/>
      <c r="AH63" s="7" t="str">
        <f t="shared" si="23"/>
        <v/>
      </c>
      <c r="AI63" s="5"/>
      <c r="AJ63" s="7" t="str">
        <f t="shared" si="24"/>
        <v/>
      </c>
      <c r="AK63" s="5"/>
      <c r="AL63" s="7" t="str">
        <f t="shared" si="25"/>
        <v/>
      </c>
      <c r="AM63" s="5"/>
      <c r="AN63" s="7" t="str">
        <f t="shared" si="26"/>
        <v/>
      </c>
      <c r="AO63" s="5"/>
      <c r="AP63" s="7" t="str">
        <f t="shared" si="27"/>
        <v/>
      </c>
      <c r="AQ63" s="5"/>
      <c r="AR63" s="7" t="str">
        <f t="shared" si="28"/>
        <v/>
      </c>
      <c r="AS63" s="5"/>
      <c r="AT63" s="7" t="str">
        <f t="shared" si="29"/>
        <v/>
      </c>
      <c r="AU63" s="5"/>
      <c r="AV63" s="5"/>
      <c r="AW63" s="5"/>
      <c r="AX63" s="5"/>
      <c r="AY63" s="5"/>
      <c r="AZ63" s="5"/>
      <c r="BA63" s="5"/>
    </row>
    <row r="64" spans="1:53" ht="14.25">
      <c r="A64" s="4"/>
      <c r="B64" s="5" t="str">
        <f>IF('2026年度健診申込書'!B76&lt;&gt;"",TEXT('2026年度健診申込書'!B76,"YYYY")&amp;TEXT('2026年度健診申込書'!B76,"MM")&amp;TEXT('2026年度健診申込書'!B76,"DD"),"")</f>
        <v/>
      </c>
      <c r="C64" s="5" t="str">
        <f>IF('2026年度健診申込書'!C76&lt;&gt;"",VLOOKUP('2026年度健診申込書'!C76,マスタ!$F$2:$G$11,2,0),"")</f>
        <v/>
      </c>
      <c r="D64" s="7"/>
      <c r="E64" s="7"/>
      <c r="F64" s="7"/>
      <c r="G64" s="7"/>
      <c r="H64" s="5" t="str">
        <f>IF('2026年度健診申込書'!S76&lt;&gt;"",VLOOKUP('2026年度健診申込書'!S76,CourseMaster!$D$1:$G$1002,4,FALSE),IF('2026年度健診申込書'!T76&lt;&gt;"",VLOOKUP('2026年度健診申込書'!T76,CourseMaster!$D$1:$G$1002,4,FALSE),""))</f>
        <v/>
      </c>
      <c r="I64" s="7"/>
      <c r="J64" s="5" t="str">
        <f>CONCATENATE(TRIM(ASC('2026年度健診申込書'!I76))," ",TRIM(ASC('2026年度健診申込書'!J76)))</f>
        <v xml:space="preserve"> </v>
      </c>
      <c r="K64" s="6" t="str">
        <f>CONCATENATE(TRIM('2026年度健診申込書'!K76),"　",TRIM('2026年度健診申込書'!L76))</f>
        <v>　</v>
      </c>
      <c r="L64" s="5" t="str">
        <f>IFERROR(VLOOKUP('2026年度健診申込書'!N76,マスタ!$H$2:$I$3,2,0),"")</f>
        <v/>
      </c>
      <c r="M64" s="5" t="str">
        <f>IF('2026年度健診申込書'!O76&lt;&gt;"",TEXT('2026年度健診申込書'!O76,"YYYY")&amp;TEXT('2026年度健診申込書'!O76,"MM")&amp;TEXT('2026年度健診申込書'!O76,"DD"),"")</f>
        <v/>
      </c>
      <c r="N64" s="5"/>
      <c r="O64" s="5"/>
      <c r="P64" s="8" t="str">
        <f>IF('2026年度健診申込書'!$I76&lt;&gt;"",'2026年度健診申込書'!$C$11,"")</f>
        <v/>
      </c>
      <c r="Q64" s="8" t="str">
        <f>IF('2026年度健診申込書'!$C$10=0,"",IF('2026年度健診申込書'!$P76&lt;&gt;"",'2026年度健診申込書'!$C$10,""))</f>
        <v/>
      </c>
      <c r="R64" s="5" t="str">
        <f>IF('2026年度健診申込書'!P76&lt;&gt;"",'2026年度健診申込書'!P76,"")</f>
        <v/>
      </c>
      <c r="S64" s="5" t="str">
        <f>IF('2026年度健診申込書'!K76&lt;&gt;"",IF('2026年度健診申込書'!$H$7="左記ご住所に送付","2",""),"")</f>
        <v/>
      </c>
      <c r="T64" s="5"/>
      <c r="U64" s="5"/>
      <c r="V64" s="5"/>
      <c r="W64" s="5"/>
      <c r="X64" s="5"/>
      <c r="Y64" s="5"/>
      <c r="Z64" s="5"/>
      <c r="AA64" s="9"/>
      <c r="AB64" s="7" t="str">
        <f t="shared" si="20"/>
        <v/>
      </c>
      <c r="AC64" s="9"/>
      <c r="AD64" s="7" t="str">
        <f t="shared" si="21"/>
        <v/>
      </c>
      <c r="AE64" s="5"/>
      <c r="AF64" s="7" t="str">
        <f t="shared" si="22"/>
        <v/>
      </c>
      <c r="AG64" s="5"/>
      <c r="AH64" s="7" t="str">
        <f t="shared" si="23"/>
        <v/>
      </c>
      <c r="AI64" s="5"/>
      <c r="AJ64" s="7" t="str">
        <f t="shared" si="24"/>
        <v/>
      </c>
      <c r="AK64" s="5"/>
      <c r="AL64" s="7" t="str">
        <f t="shared" si="25"/>
        <v/>
      </c>
      <c r="AM64" s="5"/>
      <c r="AN64" s="7" t="str">
        <f t="shared" si="26"/>
        <v/>
      </c>
      <c r="AO64" s="5"/>
      <c r="AP64" s="7" t="str">
        <f t="shared" si="27"/>
        <v/>
      </c>
      <c r="AQ64" s="5"/>
      <c r="AR64" s="7" t="str">
        <f t="shared" si="28"/>
        <v/>
      </c>
      <c r="AS64" s="5"/>
      <c r="AT64" s="7" t="str">
        <f t="shared" si="29"/>
        <v/>
      </c>
      <c r="AU64" s="5"/>
      <c r="AV64" s="5"/>
      <c r="AW64" s="5"/>
      <c r="AX64" s="5"/>
      <c r="AY64" s="5"/>
      <c r="AZ64" s="5"/>
      <c r="BA64" s="5"/>
    </row>
    <row r="65" spans="1:53" ht="14.25">
      <c r="A65" s="4"/>
      <c r="B65" s="5" t="str">
        <f>IF('2026年度健診申込書'!B77&lt;&gt;"",TEXT('2026年度健診申込書'!B77,"YYYY")&amp;TEXT('2026年度健診申込書'!B77,"MM")&amp;TEXT('2026年度健診申込書'!B77,"DD"),"")</f>
        <v/>
      </c>
      <c r="C65" s="5" t="str">
        <f>IF('2026年度健診申込書'!C77&lt;&gt;"",VLOOKUP('2026年度健診申込書'!C77,マスタ!$F$2:$G$11,2,0),"")</f>
        <v/>
      </c>
      <c r="D65" s="7"/>
      <c r="E65" s="7"/>
      <c r="F65" s="7"/>
      <c r="G65" s="7"/>
      <c r="H65" s="5" t="str">
        <f>IF('2026年度健診申込書'!S77&lt;&gt;"",VLOOKUP('2026年度健診申込書'!S77,CourseMaster!$D$1:$G$1002,4,FALSE),IF('2026年度健診申込書'!T77&lt;&gt;"",VLOOKUP('2026年度健診申込書'!T77,CourseMaster!$D$1:$G$1002,4,FALSE),""))</f>
        <v/>
      </c>
      <c r="I65" s="7"/>
      <c r="J65" s="5" t="str">
        <f>CONCATENATE(TRIM(ASC('2026年度健診申込書'!I77))," ",TRIM(ASC('2026年度健診申込書'!J77)))</f>
        <v xml:space="preserve"> </v>
      </c>
      <c r="K65" s="6" t="str">
        <f>CONCATENATE(TRIM('2026年度健診申込書'!K77),"　",TRIM('2026年度健診申込書'!L77))</f>
        <v>　</v>
      </c>
      <c r="L65" s="5" t="str">
        <f>IFERROR(VLOOKUP('2026年度健診申込書'!N77,マスタ!$H$2:$I$3,2,0),"")</f>
        <v/>
      </c>
      <c r="M65" s="5" t="str">
        <f>IF('2026年度健診申込書'!O77&lt;&gt;"",TEXT('2026年度健診申込書'!O77,"YYYY")&amp;TEXT('2026年度健診申込書'!O77,"MM")&amp;TEXT('2026年度健診申込書'!O77,"DD"),"")</f>
        <v/>
      </c>
      <c r="N65" s="5"/>
      <c r="O65" s="5"/>
      <c r="P65" s="8" t="str">
        <f>IF('2026年度健診申込書'!$I77&lt;&gt;"",'2026年度健診申込書'!$C$11,"")</f>
        <v/>
      </c>
      <c r="Q65" s="8" t="str">
        <f>IF('2026年度健診申込書'!$C$10=0,"",IF('2026年度健診申込書'!$P77&lt;&gt;"",'2026年度健診申込書'!$C$10,""))</f>
        <v/>
      </c>
      <c r="R65" s="5" t="str">
        <f>IF('2026年度健診申込書'!P77&lt;&gt;"",'2026年度健診申込書'!P77,"")</f>
        <v/>
      </c>
      <c r="S65" s="5" t="str">
        <f>IF('2026年度健診申込書'!K77&lt;&gt;"",IF('2026年度健診申込書'!$H$7="左記ご住所に送付","2",""),"")</f>
        <v/>
      </c>
      <c r="T65" s="5"/>
      <c r="U65" s="5"/>
      <c r="V65" s="5"/>
      <c r="W65" s="5"/>
      <c r="X65" s="5"/>
      <c r="Y65" s="5"/>
      <c r="Z65" s="5"/>
      <c r="AA65" s="9"/>
      <c r="AB65" s="7" t="str">
        <f t="shared" si="20"/>
        <v/>
      </c>
      <c r="AC65" s="9"/>
      <c r="AD65" s="7" t="str">
        <f t="shared" si="21"/>
        <v/>
      </c>
      <c r="AE65" s="5"/>
      <c r="AF65" s="7" t="str">
        <f t="shared" si="22"/>
        <v/>
      </c>
      <c r="AG65" s="5"/>
      <c r="AH65" s="7" t="str">
        <f t="shared" si="23"/>
        <v/>
      </c>
      <c r="AI65" s="5"/>
      <c r="AJ65" s="7" t="str">
        <f t="shared" si="24"/>
        <v/>
      </c>
      <c r="AK65" s="5"/>
      <c r="AL65" s="7" t="str">
        <f t="shared" si="25"/>
        <v/>
      </c>
      <c r="AM65" s="5"/>
      <c r="AN65" s="7" t="str">
        <f t="shared" si="26"/>
        <v/>
      </c>
      <c r="AO65" s="5"/>
      <c r="AP65" s="7" t="str">
        <f t="shared" si="27"/>
        <v/>
      </c>
      <c r="AQ65" s="5"/>
      <c r="AR65" s="7" t="str">
        <f t="shared" si="28"/>
        <v/>
      </c>
      <c r="AS65" s="5"/>
      <c r="AT65" s="7" t="str">
        <f t="shared" si="29"/>
        <v/>
      </c>
      <c r="AU65" s="5"/>
      <c r="AV65" s="5"/>
      <c r="AW65" s="5"/>
      <c r="AX65" s="5"/>
      <c r="AY65" s="5"/>
      <c r="AZ65" s="5"/>
      <c r="BA65" s="5"/>
    </row>
    <row r="66" spans="1:53" ht="14.25">
      <c r="A66" s="4"/>
      <c r="B66" s="5" t="str">
        <f>IF('2026年度健診申込書'!B78&lt;&gt;"",TEXT('2026年度健診申込書'!B78,"YYYY")&amp;TEXT('2026年度健診申込書'!B78,"MM")&amp;TEXT('2026年度健診申込書'!B78,"DD"),"")</f>
        <v/>
      </c>
      <c r="C66" s="5" t="str">
        <f>IF('2026年度健診申込書'!C78&lt;&gt;"",VLOOKUP('2026年度健診申込書'!C78,マスタ!$F$2:$G$11,2,0),"")</f>
        <v/>
      </c>
      <c r="D66" s="7"/>
      <c r="E66" s="7"/>
      <c r="F66" s="7"/>
      <c r="G66" s="7"/>
      <c r="H66" s="5" t="str">
        <f>IF('2026年度健診申込書'!S78&lt;&gt;"",VLOOKUP('2026年度健診申込書'!S78,CourseMaster!$D$1:$G$1002,4,FALSE),IF('2026年度健診申込書'!T78&lt;&gt;"",VLOOKUP('2026年度健診申込書'!T78,CourseMaster!$D$1:$G$1002,4,FALSE),""))</f>
        <v/>
      </c>
      <c r="I66" s="7"/>
      <c r="J66" s="5" t="str">
        <f>CONCATENATE(TRIM(ASC('2026年度健診申込書'!I78))," ",TRIM(ASC('2026年度健診申込書'!J78)))</f>
        <v xml:space="preserve"> </v>
      </c>
      <c r="K66" s="6" t="str">
        <f>CONCATENATE(TRIM('2026年度健診申込書'!K78),"　",TRIM('2026年度健診申込書'!L78))</f>
        <v>　</v>
      </c>
      <c r="L66" s="5" t="str">
        <f>IFERROR(VLOOKUP('2026年度健診申込書'!N78,マスタ!$H$2:$I$3,2,0),"")</f>
        <v/>
      </c>
      <c r="M66" s="5" t="str">
        <f>IF('2026年度健診申込書'!O78&lt;&gt;"",TEXT('2026年度健診申込書'!O78,"YYYY")&amp;TEXT('2026年度健診申込書'!O78,"MM")&amp;TEXT('2026年度健診申込書'!O78,"DD"),"")</f>
        <v/>
      </c>
      <c r="N66" s="5"/>
      <c r="O66" s="5"/>
      <c r="P66" s="8" t="str">
        <f>IF('2026年度健診申込書'!$I78&lt;&gt;"",'2026年度健診申込書'!$C$11,"")</f>
        <v/>
      </c>
      <c r="Q66" s="8" t="str">
        <f>IF('2026年度健診申込書'!$C$10=0,"",IF('2026年度健診申込書'!$P78&lt;&gt;"",'2026年度健診申込書'!$C$10,""))</f>
        <v/>
      </c>
      <c r="R66" s="5" t="str">
        <f>IF('2026年度健診申込書'!P78&lt;&gt;"",'2026年度健診申込書'!P78,"")</f>
        <v/>
      </c>
      <c r="S66" s="5" t="str">
        <f>IF('2026年度健診申込書'!K78&lt;&gt;"",IF('2026年度健診申込書'!$H$7="左記ご住所に送付","2",""),"")</f>
        <v/>
      </c>
      <c r="T66" s="5"/>
      <c r="U66" s="5"/>
      <c r="V66" s="5"/>
      <c r="W66" s="5"/>
      <c r="X66" s="5"/>
      <c r="Y66" s="5"/>
      <c r="Z66" s="5"/>
      <c r="AA66" s="9"/>
      <c r="AB66" s="7" t="str">
        <f t="shared" si="20"/>
        <v/>
      </c>
      <c r="AC66" s="9"/>
      <c r="AD66" s="7" t="str">
        <f t="shared" si="21"/>
        <v/>
      </c>
      <c r="AE66" s="5"/>
      <c r="AF66" s="7" t="str">
        <f t="shared" si="22"/>
        <v/>
      </c>
      <c r="AG66" s="5"/>
      <c r="AH66" s="7" t="str">
        <f t="shared" si="23"/>
        <v/>
      </c>
      <c r="AI66" s="5"/>
      <c r="AJ66" s="7" t="str">
        <f t="shared" si="24"/>
        <v/>
      </c>
      <c r="AK66" s="5"/>
      <c r="AL66" s="7" t="str">
        <f t="shared" si="25"/>
        <v/>
      </c>
      <c r="AM66" s="5"/>
      <c r="AN66" s="7" t="str">
        <f t="shared" si="26"/>
        <v/>
      </c>
      <c r="AO66" s="5"/>
      <c r="AP66" s="7" t="str">
        <f t="shared" si="27"/>
        <v/>
      </c>
      <c r="AQ66" s="5"/>
      <c r="AR66" s="7" t="str">
        <f t="shared" si="28"/>
        <v/>
      </c>
      <c r="AS66" s="5"/>
      <c r="AT66" s="7" t="str">
        <f t="shared" si="29"/>
        <v/>
      </c>
      <c r="AU66" s="5"/>
      <c r="AV66" s="5"/>
      <c r="AW66" s="5"/>
      <c r="AX66" s="5"/>
      <c r="AY66" s="5"/>
      <c r="AZ66" s="5"/>
      <c r="BA66" s="5"/>
    </row>
    <row r="67" spans="1:53" ht="14.25">
      <c r="A67" s="4"/>
      <c r="B67" s="5" t="str">
        <f>IF('2026年度健診申込書'!B79&lt;&gt;"",TEXT('2026年度健診申込書'!B79,"YYYY")&amp;TEXT('2026年度健診申込書'!B79,"MM")&amp;TEXT('2026年度健診申込書'!B79,"DD"),"")</f>
        <v/>
      </c>
      <c r="C67" s="5" t="str">
        <f>IF('2026年度健診申込書'!C79&lt;&gt;"",VLOOKUP('2026年度健診申込書'!C79,マスタ!$F$2:$G$11,2,0),"")</f>
        <v/>
      </c>
      <c r="D67" s="7"/>
      <c r="E67" s="7"/>
      <c r="F67" s="7"/>
      <c r="G67" s="7"/>
      <c r="H67" s="5" t="str">
        <f>IF('2026年度健診申込書'!S79&lt;&gt;"",VLOOKUP('2026年度健診申込書'!S79,CourseMaster!$D$1:$G$1002,4,FALSE),IF('2026年度健診申込書'!T79&lt;&gt;"",VLOOKUP('2026年度健診申込書'!T79,CourseMaster!$D$1:$G$1002,4,FALSE),""))</f>
        <v/>
      </c>
      <c r="I67" s="7"/>
      <c r="J67" s="5" t="str">
        <f>CONCATENATE(TRIM(ASC('2026年度健診申込書'!I79))," ",TRIM(ASC('2026年度健診申込書'!J79)))</f>
        <v xml:space="preserve"> </v>
      </c>
      <c r="K67" s="6" t="str">
        <f>CONCATENATE(TRIM('2026年度健診申込書'!K79),"　",TRIM('2026年度健診申込書'!L79))</f>
        <v>　</v>
      </c>
      <c r="L67" s="5" t="str">
        <f>IFERROR(VLOOKUP('2026年度健診申込書'!N79,マスタ!$H$2:$I$3,2,0),"")</f>
        <v/>
      </c>
      <c r="M67" s="5" t="str">
        <f>IF('2026年度健診申込書'!O79&lt;&gt;"",TEXT('2026年度健診申込書'!O79,"YYYY")&amp;TEXT('2026年度健診申込書'!O79,"MM")&amp;TEXT('2026年度健診申込書'!O79,"DD"),"")</f>
        <v/>
      </c>
      <c r="N67" s="5"/>
      <c r="O67" s="5"/>
      <c r="P67" s="8" t="str">
        <f>IF('2026年度健診申込書'!$I79&lt;&gt;"",'2026年度健診申込書'!$C$11,"")</f>
        <v/>
      </c>
      <c r="Q67" s="8" t="str">
        <f>IF('2026年度健診申込書'!$C$10=0,"",IF('2026年度健診申込書'!$P79&lt;&gt;"",'2026年度健診申込書'!$C$10,""))</f>
        <v/>
      </c>
      <c r="R67" s="5" t="str">
        <f>IF('2026年度健診申込書'!P79&lt;&gt;"",'2026年度健診申込書'!P79,"")</f>
        <v/>
      </c>
      <c r="S67" s="5" t="str">
        <f>IF('2026年度健診申込書'!K79&lt;&gt;"",IF('2026年度健診申込書'!$H$7="左記ご住所に送付","2",""),"")</f>
        <v/>
      </c>
      <c r="T67" s="5"/>
      <c r="U67" s="5"/>
      <c r="V67" s="5"/>
      <c r="W67" s="5"/>
      <c r="X67" s="5"/>
      <c r="Y67" s="5"/>
      <c r="Z67" s="5"/>
      <c r="AA67" s="9"/>
      <c r="AB67" s="7" t="str">
        <f t="shared" si="20"/>
        <v/>
      </c>
      <c r="AC67" s="9"/>
      <c r="AD67" s="7" t="str">
        <f t="shared" si="21"/>
        <v/>
      </c>
      <c r="AE67" s="5"/>
      <c r="AF67" s="7" t="str">
        <f t="shared" si="22"/>
        <v/>
      </c>
      <c r="AG67" s="5"/>
      <c r="AH67" s="7" t="str">
        <f t="shared" si="23"/>
        <v/>
      </c>
      <c r="AI67" s="5"/>
      <c r="AJ67" s="7" t="str">
        <f t="shared" si="24"/>
        <v/>
      </c>
      <c r="AK67" s="5"/>
      <c r="AL67" s="7" t="str">
        <f t="shared" si="25"/>
        <v/>
      </c>
      <c r="AM67" s="5"/>
      <c r="AN67" s="7" t="str">
        <f t="shared" si="26"/>
        <v/>
      </c>
      <c r="AO67" s="5"/>
      <c r="AP67" s="7" t="str">
        <f t="shared" si="27"/>
        <v/>
      </c>
      <c r="AQ67" s="5"/>
      <c r="AR67" s="7" t="str">
        <f t="shared" si="28"/>
        <v/>
      </c>
      <c r="AS67" s="5"/>
      <c r="AT67" s="7" t="str">
        <f t="shared" si="29"/>
        <v/>
      </c>
      <c r="AU67" s="5"/>
      <c r="AV67" s="5"/>
      <c r="AW67" s="5"/>
      <c r="AX67" s="5"/>
      <c r="AY67" s="5"/>
      <c r="AZ67" s="5"/>
      <c r="BA67" s="5"/>
    </row>
    <row r="68" spans="1:53" ht="14.25">
      <c r="A68" s="4"/>
      <c r="B68" s="5" t="str">
        <f>IF('2026年度健診申込書'!B80&lt;&gt;"",TEXT('2026年度健診申込書'!B80,"YYYY")&amp;TEXT('2026年度健診申込書'!B80,"MM")&amp;TEXT('2026年度健診申込書'!B80,"DD"),"")</f>
        <v/>
      </c>
      <c r="C68" s="5" t="str">
        <f>IF('2026年度健診申込書'!C80&lt;&gt;"",VLOOKUP('2026年度健診申込書'!C80,マスタ!$F$2:$G$11,2,0),"")</f>
        <v/>
      </c>
      <c r="D68" s="7"/>
      <c r="E68" s="7"/>
      <c r="F68" s="7"/>
      <c r="G68" s="7"/>
      <c r="H68" s="5" t="str">
        <f>IF('2026年度健診申込書'!S80&lt;&gt;"",VLOOKUP('2026年度健診申込書'!S80,CourseMaster!$D$1:$G$1002,4,FALSE),IF('2026年度健診申込書'!T80&lt;&gt;"",VLOOKUP('2026年度健診申込書'!T80,CourseMaster!$D$1:$G$1002,4,FALSE),""))</f>
        <v/>
      </c>
      <c r="I68" s="7"/>
      <c r="J68" s="5" t="str">
        <f>CONCATENATE(TRIM(ASC('2026年度健診申込書'!I80))," ",TRIM(ASC('2026年度健診申込書'!J80)))</f>
        <v xml:space="preserve"> </v>
      </c>
      <c r="K68" s="6" t="str">
        <f>CONCATENATE(TRIM('2026年度健診申込書'!K80),"　",TRIM('2026年度健診申込書'!L80))</f>
        <v>　</v>
      </c>
      <c r="L68" s="5" t="str">
        <f>IFERROR(VLOOKUP('2026年度健診申込書'!N80,マスタ!$H$2:$I$3,2,0),"")</f>
        <v/>
      </c>
      <c r="M68" s="5" t="str">
        <f>IF('2026年度健診申込書'!O80&lt;&gt;"",TEXT('2026年度健診申込書'!O80,"YYYY")&amp;TEXT('2026年度健診申込書'!O80,"MM")&amp;TEXT('2026年度健診申込書'!O80,"DD"),"")</f>
        <v/>
      </c>
      <c r="N68" s="5"/>
      <c r="O68" s="5"/>
      <c r="P68" s="8" t="str">
        <f>IF('2026年度健診申込書'!$I80&lt;&gt;"",'2026年度健診申込書'!$C$11,"")</f>
        <v/>
      </c>
      <c r="Q68" s="8" t="str">
        <f>IF('2026年度健診申込書'!$C$10=0,"",IF('2026年度健診申込書'!$P80&lt;&gt;"",'2026年度健診申込書'!$C$10,""))</f>
        <v/>
      </c>
      <c r="R68" s="5" t="str">
        <f>IF('2026年度健診申込書'!P80&lt;&gt;"",'2026年度健診申込書'!P80,"")</f>
        <v/>
      </c>
      <c r="S68" s="5" t="str">
        <f>IF('2026年度健診申込書'!K80&lt;&gt;"",IF('2026年度健診申込書'!$H$7="左記ご住所に送付","2",""),"")</f>
        <v/>
      </c>
      <c r="T68" s="5"/>
      <c r="U68" s="5"/>
      <c r="V68" s="5"/>
      <c r="W68" s="5"/>
      <c r="X68" s="5"/>
      <c r="Y68" s="5"/>
      <c r="Z68" s="5"/>
      <c r="AA68" s="9"/>
      <c r="AB68" s="7" t="str">
        <f t="shared" si="20"/>
        <v/>
      </c>
      <c r="AC68" s="9"/>
      <c r="AD68" s="7" t="str">
        <f t="shared" si="21"/>
        <v/>
      </c>
      <c r="AE68" s="5"/>
      <c r="AF68" s="7" t="str">
        <f t="shared" si="22"/>
        <v/>
      </c>
      <c r="AG68" s="5"/>
      <c r="AH68" s="7" t="str">
        <f t="shared" si="23"/>
        <v/>
      </c>
      <c r="AI68" s="5"/>
      <c r="AJ68" s="7" t="str">
        <f t="shared" si="24"/>
        <v/>
      </c>
      <c r="AK68" s="5"/>
      <c r="AL68" s="7" t="str">
        <f t="shared" si="25"/>
        <v/>
      </c>
      <c r="AM68" s="5"/>
      <c r="AN68" s="7" t="str">
        <f t="shared" si="26"/>
        <v/>
      </c>
      <c r="AO68" s="5"/>
      <c r="AP68" s="7" t="str">
        <f t="shared" si="27"/>
        <v/>
      </c>
      <c r="AQ68" s="5"/>
      <c r="AR68" s="7" t="str">
        <f t="shared" si="28"/>
        <v/>
      </c>
      <c r="AS68" s="5"/>
      <c r="AT68" s="7" t="str">
        <f t="shared" si="29"/>
        <v/>
      </c>
      <c r="AU68" s="5"/>
      <c r="AV68" s="5"/>
      <c r="AW68" s="5"/>
      <c r="AX68" s="5"/>
      <c r="AY68" s="5"/>
      <c r="AZ68" s="5"/>
      <c r="BA68" s="5"/>
    </row>
    <row r="69" spans="1:53" ht="14.25">
      <c r="A69" s="4"/>
      <c r="B69" s="5" t="str">
        <f>IF('2026年度健診申込書'!B81&lt;&gt;"",TEXT('2026年度健診申込書'!B81,"YYYY")&amp;TEXT('2026年度健診申込書'!B81,"MM")&amp;TEXT('2026年度健診申込書'!B81,"DD"),"")</f>
        <v/>
      </c>
      <c r="C69" s="5" t="str">
        <f>IF('2026年度健診申込書'!C81&lt;&gt;"",VLOOKUP('2026年度健診申込書'!C81,マスタ!$F$2:$G$11,2,0),"")</f>
        <v/>
      </c>
      <c r="D69" s="7"/>
      <c r="E69" s="7"/>
      <c r="F69" s="7"/>
      <c r="G69" s="7"/>
      <c r="H69" s="5" t="str">
        <f>IF('2026年度健診申込書'!S81&lt;&gt;"",VLOOKUP('2026年度健診申込書'!S81,CourseMaster!$D$1:$G$1002,4,FALSE),IF('2026年度健診申込書'!T81&lt;&gt;"",VLOOKUP('2026年度健診申込書'!T81,CourseMaster!$D$1:$G$1002,4,FALSE),""))</f>
        <v/>
      </c>
      <c r="I69" s="7"/>
      <c r="J69" s="5" t="str">
        <f>CONCATENATE(TRIM(ASC('2026年度健診申込書'!I81))," ",TRIM(ASC('2026年度健診申込書'!J81)))</f>
        <v xml:space="preserve"> </v>
      </c>
      <c r="K69" s="6" t="str">
        <f>CONCATENATE(TRIM('2026年度健診申込書'!K81),"　",TRIM('2026年度健診申込書'!L81))</f>
        <v>　</v>
      </c>
      <c r="L69" s="5" t="str">
        <f>IFERROR(VLOOKUP('2026年度健診申込書'!N81,マスタ!$H$2:$I$3,2,0),"")</f>
        <v/>
      </c>
      <c r="M69" s="5" t="str">
        <f>IF('2026年度健診申込書'!O81&lt;&gt;"",TEXT('2026年度健診申込書'!O81,"YYYY")&amp;TEXT('2026年度健診申込書'!O81,"MM")&amp;TEXT('2026年度健診申込書'!O81,"DD"),"")</f>
        <v/>
      </c>
      <c r="N69" s="5"/>
      <c r="O69" s="5"/>
      <c r="P69" s="8" t="str">
        <f>IF('2026年度健診申込書'!$I81&lt;&gt;"",'2026年度健診申込書'!$C$11,"")</f>
        <v/>
      </c>
      <c r="Q69" s="8" t="str">
        <f>IF('2026年度健診申込書'!$C$10=0,"",IF('2026年度健診申込書'!$P81&lt;&gt;"",'2026年度健診申込書'!$C$10,""))</f>
        <v/>
      </c>
      <c r="R69" s="5" t="str">
        <f>IF('2026年度健診申込書'!P81&lt;&gt;"",'2026年度健診申込書'!P81,"")</f>
        <v/>
      </c>
      <c r="S69" s="5" t="str">
        <f>IF('2026年度健診申込書'!K81&lt;&gt;"",IF('2026年度健診申込書'!$H$7="左記ご住所に送付","2",""),"")</f>
        <v/>
      </c>
      <c r="T69" s="5"/>
      <c r="U69" s="5"/>
      <c r="V69" s="5"/>
      <c r="W69" s="5"/>
      <c r="X69" s="5"/>
      <c r="Y69" s="5"/>
      <c r="Z69" s="5"/>
      <c r="AA69" s="9"/>
      <c r="AB69" s="7" t="str">
        <f t="shared" si="20"/>
        <v/>
      </c>
      <c r="AC69" s="9"/>
      <c r="AD69" s="7" t="str">
        <f t="shared" si="21"/>
        <v/>
      </c>
      <c r="AE69" s="5"/>
      <c r="AF69" s="7" t="str">
        <f t="shared" si="22"/>
        <v/>
      </c>
      <c r="AG69" s="5"/>
      <c r="AH69" s="7" t="str">
        <f t="shared" si="23"/>
        <v/>
      </c>
      <c r="AI69" s="5"/>
      <c r="AJ69" s="7" t="str">
        <f t="shared" si="24"/>
        <v/>
      </c>
      <c r="AK69" s="5"/>
      <c r="AL69" s="7" t="str">
        <f t="shared" si="25"/>
        <v/>
      </c>
      <c r="AM69" s="5"/>
      <c r="AN69" s="7" t="str">
        <f t="shared" si="26"/>
        <v/>
      </c>
      <c r="AO69" s="5"/>
      <c r="AP69" s="7" t="str">
        <f t="shared" si="27"/>
        <v/>
      </c>
      <c r="AQ69" s="5"/>
      <c r="AR69" s="7" t="str">
        <f t="shared" si="28"/>
        <v/>
      </c>
      <c r="AS69" s="5"/>
      <c r="AT69" s="7" t="str">
        <f t="shared" si="29"/>
        <v/>
      </c>
      <c r="AU69" s="5"/>
      <c r="AV69" s="5"/>
      <c r="AW69" s="5"/>
      <c r="AX69" s="5"/>
      <c r="AY69" s="5"/>
      <c r="AZ69" s="5"/>
      <c r="BA69" s="5"/>
    </row>
    <row r="70" spans="1:53" ht="14.25">
      <c r="A70" s="4"/>
      <c r="B70" s="5" t="str">
        <f>IF('2026年度健診申込書'!B82&lt;&gt;"",TEXT('2026年度健診申込書'!B82,"YYYY")&amp;TEXT('2026年度健診申込書'!B82,"MM")&amp;TEXT('2026年度健診申込書'!B82,"DD"),"")</f>
        <v/>
      </c>
      <c r="C70" s="5" t="str">
        <f>IF('2026年度健診申込書'!C82&lt;&gt;"",VLOOKUP('2026年度健診申込書'!C82,マスタ!$F$2:$G$11,2,0),"")</f>
        <v/>
      </c>
      <c r="D70" s="7"/>
      <c r="E70" s="7"/>
      <c r="F70" s="7"/>
      <c r="G70" s="7"/>
      <c r="H70" s="5" t="str">
        <f>IF('2026年度健診申込書'!S82&lt;&gt;"",VLOOKUP('2026年度健診申込書'!S82,CourseMaster!$D$1:$G$1002,4,FALSE),IF('2026年度健診申込書'!T82&lt;&gt;"",VLOOKUP('2026年度健診申込書'!T82,CourseMaster!$D$1:$G$1002,4,FALSE),""))</f>
        <v/>
      </c>
      <c r="I70" s="7"/>
      <c r="J70" s="5" t="str">
        <f>CONCATENATE(TRIM(ASC('2026年度健診申込書'!I82))," ",TRIM(ASC('2026年度健診申込書'!J82)))</f>
        <v xml:space="preserve"> </v>
      </c>
      <c r="K70" s="6" t="str">
        <f>CONCATENATE(TRIM('2026年度健診申込書'!K82),"　",TRIM('2026年度健診申込書'!L82))</f>
        <v>　</v>
      </c>
      <c r="L70" s="5" t="str">
        <f>IFERROR(VLOOKUP('2026年度健診申込書'!N82,マスタ!$H$2:$I$3,2,0),"")</f>
        <v/>
      </c>
      <c r="M70" s="5" t="str">
        <f>IF('2026年度健診申込書'!O82&lt;&gt;"",TEXT('2026年度健診申込書'!O82,"YYYY")&amp;TEXT('2026年度健診申込書'!O82,"MM")&amp;TEXT('2026年度健診申込書'!O82,"DD"),"")</f>
        <v/>
      </c>
      <c r="N70" s="5"/>
      <c r="O70" s="5"/>
      <c r="P70" s="8" t="str">
        <f>IF('2026年度健診申込書'!$I82&lt;&gt;"",'2026年度健診申込書'!$C$11,"")</f>
        <v/>
      </c>
      <c r="Q70" s="8" t="str">
        <f>IF('2026年度健診申込書'!$C$10=0,"",IF('2026年度健診申込書'!$P82&lt;&gt;"",'2026年度健診申込書'!$C$10,""))</f>
        <v/>
      </c>
      <c r="R70" s="5" t="str">
        <f>IF('2026年度健診申込書'!P82&lt;&gt;"",'2026年度健診申込書'!P82,"")</f>
        <v/>
      </c>
      <c r="S70" s="5" t="str">
        <f>IF('2026年度健診申込書'!K82&lt;&gt;"",IF('2026年度健診申込書'!$H$7="左記ご住所に送付","2",""),"")</f>
        <v/>
      </c>
      <c r="T70" s="5"/>
      <c r="U70" s="5"/>
      <c r="V70" s="5"/>
      <c r="W70" s="5"/>
      <c r="X70" s="5"/>
      <c r="Y70" s="5"/>
      <c r="Z70" s="5"/>
      <c r="AA70" s="9"/>
      <c r="AB70" s="7" t="str">
        <f t="shared" si="20"/>
        <v/>
      </c>
      <c r="AC70" s="9"/>
      <c r="AD70" s="7" t="str">
        <f t="shared" si="21"/>
        <v/>
      </c>
      <c r="AE70" s="5"/>
      <c r="AF70" s="7" t="str">
        <f t="shared" si="22"/>
        <v/>
      </c>
      <c r="AG70" s="5"/>
      <c r="AH70" s="7" t="str">
        <f t="shared" si="23"/>
        <v/>
      </c>
      <c r="AI70" s="5"/>
      <c r="AJ70" s="7" t="str">
        <f t="shared" si="24"/>
        <v/>
      </c>
      <c r="AK70" s="5"/>
      <c r="AL70" s="7" t="str">
        <f t="shared" si="25"/>
        <v/>
      </c>
      <c r="AM70" s="5"/>
      <c r="AN70" s="7" t="str">
        <f t="shared" si="26"/>
        <v/>
      </c>
      <c r="AO70" s="5"/>
      <c r="AP70" s="7" t="str">
        <f t="shared" si="27"/>
        <v/>
      </c>
      <c r="AQ70" s="5"/>
      <c r="AR70" s="7" t="str">
        <f t="shared" si="28"/>
        <v/>
      </c>
      <c r="AS70" s="5"/>
      <c r="AT70" s="7" t="str">
        <f t="shared" si="29"/>
        <v/>
      </c>
      <c r="AU70" s="5"/>
      <c r="AV70" s="5"/>
      <c r="AW70" s="5"/>
      <c r="AX70" s="5"/>
      <c r="AY70" s="5"/>
      <c r="AZ70" s="5"/>
      <c r="BA70" s="5"/>
    </row>
    <row r="71" spans="1:53" ht="14.25">
      <c r="A71" s="4"/>
      <c r="B71" s="5" t="str">
        <f>IF('2026年度健診申込書'!B83&lt;&gt;"",TEXT('2026年度健診申込書'!B83,"YYYY")&amp;TEXT('2026年度健診申込書'!B83,"MM")&amp;TEXT('2026年度健診申込書'!B83,"DD"),"")</f>
        <v/>
      </c>
      <c r="C71" s="5" t="str">
        <f>IF('2026年度健診申込書'!C83&lt;&gt;"",VLOOKUP('2026年度健診申込書'!C83,マスタ!$F$2:$G$11,2,0),"")</f>
        <v/>
      </c>
      <c r="D71" s="7"/>
      <c r="E71" s="7"/>
      <c r="F71" s="7"/>
      <c r="G71" s="7"/>
      <c r="H71" s="5" t="str">
        <f>IF('2026年度健診申込書'!S83&lt;&gt;"",VLOOKUP('2026年度健診申込書'!S83,CourseMaster!$D$1:$G$1002,4,FALSE),IF('2026年度健診申込書'!T83&lt;&gt;"",VLOOKUP('2026年度健診申込書'!T83,CourseMaster!$D$1:$G$1002,4,FALSE),""))</f>
        <v/>
      </c>
      <c r="I71" s="7"/>
      <c r="J71" s="5" t="str">
        <f>CONCATENATE(TRIM(ASC('2026年度健診申込書'!I83))," ",TRIM(ASC('2026年度健診申込書'!J83)))</f>
        <v xml:space="preserve"> </v>
      </c>
      <c r="K71" s="6" t="str">
        <f>CONCATENATE(TRIM('2026年度健診申込書'!K83),"　",TRIM('2026年度健診申込書'!L83))</f>
        <v>　</v>
      </c>
      <c r="L71" s="5" t="str">
        <f>IFERROR(VLOOKUP('2026年度健診申込書'!N83,マスタ!$H$2:$I$3,2,0),"")</f>
        <v/>
      </c>
      <c r="M71" s="5" t="str">
        <f>IF('2026年度健診申込書'!O83&lt;&gt;"",TEXT('2026年度健診申込書'!O83,"YYYY")&amp;TEXT('2026年度健診申込書'!O83,"MM")&amp;TEXT('2026年度健診申込書'!O83,"DD"),"")</f>
        <v/>
      </c>
      <c r="N71" s="5"/>
      <c r="O71" s="5"/>
      <c r="P71" s="8" t="str">
        <f>IF('2026年度健診申込書'!$I83&lt;&gt;"",'2026年度健診申込書'!$C$11,"")</f>
        <v/>
      </c>
      <c r="Q71" s="8" t="str">
        <f>IF('2026年度健診申込書'!$C$10=0,"",IF('2026年度健診申込書'!$P83&lt;&gt;"",'2026年度健診申込書'!$C$10,""))</f>
        <v/>
      </c>
      <c r="R71" s="5" t="str">
        <f>IF('2026年度健診申込書'!P83&lt;&gt;"",'2026年度健診申込書'!P83,"")</f>
        <v/>
      </c>
      <c r="S71" s="5" t="str">
        <f>IF('2026年度健診申込書'!K83&lt;&gt;"",IF('2026年度健診申込書'!$H$7="左記ご住所に送付","2",""),"")</f>
        <v/>
      </c>
      <c r="T71" s="5"/>
      <c r="U71" s="5"/>
      <c r="V71" s="5"/>
      <c r="W71" s="5"/>
      <c r="X71" s="5"/>
      <c r="Y71" s="5"/>
      <c r="Z71" s="5"/>
      <c r="AA71" s="9"/>
      <c r="AB71" s="7" t="str">
        <f t="shared" si="20"/>
        <v/>
      </c>
      <c r="AC71" s="9"/>
      <c r="AD71" s="7" t="str">
        <f t="shared" si="21"/>
        <v/>
      </c>
      <c r="AE71" s="5"/>
      <c r="AF71" s="7" t="str">
        <f t="shared" si="22"/>
        <v/>
      </c>
      <c r="AG71" s="5"/>
      <c r="AH71" s="7" t="str">
        <f t="shared" si="23"/>
        <v/>
      </c>
      <c r="AI71" s="5"/>
      <c r="AJ71" s="7" t="str">
        <f t="shared" si="24"/>
        <v/>
      </c>
      <c r="AK71" s="5"/>
      <c r="AL71" s="7" t="str">
        <f t="shared" si="25"/>
        <v/>
      </c>
      <c r="AM71" s="5"/>
      <c r="AN71" s="7" t="str">
        <f t="shared" si="26"/>
        <v/>
      </c>
      <c r="AO71" s="5"/>
      <c r="AP71" s="7" t="str">
        <f t="shared" si="27"/>
        <v/>
      </c>
      <c r="AQ71" s="5"/>
      <c r="AR71" s="7" t="str">
        <f t="shared" si="28"/>
        <v/>
      </c>
      <c r="AS71" s="5"/>
      <c r="AT71" s="7" t="str">
        <f t="shared" si="29"/>
        <v/>
      </c>
      <c r="AU71" s="5"/>
      <c r="AV71" s="5"/>
      <c r="AW71" s="5"/>
      <c r="AX71" s="5"/>
      <c r="AY71" s="5"/>
      <c r="AZ71" s="5"/>
      <c r="BA71" s="5"/>
    </row>
    <row r="72" spans="1:53" ht="14.25">
      <c r="A72" s="4"/>
      <c r="B72" s="5" t="str">
        <f>IF('2026年度健診申込書'!B84&lt;&gt;"",TEXT('2026年度健診申込書'!B84,"YYYY")&amp;TEXT('2026年度健診申込書'!B84,"MM")&amp;TEXT('2026年度健診申込書'!B84,"DD"),"")</f>
        <v/>
      </c>
      <c r="C72" s="5" t="str">
        <f>IF('2026年度健診申込書'!C84&lt;&gt;"",VLOOKUP('2026年度健診申込書'!C84,マスタ!$F$2:$G$11,2,0),"")</f>
        <v/>
      </c>
      <c r="D72" s="7"/>
      <c r="E72" s="7"/>
      <c r="F72" s="7"/>
      <c r="G72" s="7"/>
      <c r="H72" s="5" t="str">
        <f>IF('2026年度健診申込書'!S84&lt;&gt;"",VLOOKUP('2026年度健診申込書'!S84,CourseMaster!$D$1:$G$1002,4,FALSE),IF('2026年度健診申込書'!T84&lt;&gt;"",VLOOKUP('2026年度健診申込書'!T84,CourseMaster!$D$1:$G$1002,4,FALSE),""))</f>
        <v/>
      </c>
      <c r="I72" s="7"/>
      <c r="J72" s="5" t="str">
        <f>CONCATENATE(TRIM(ASC('2026年度健診申込書'!I84))," ",TRIM(ASC('2026年度健診申込書'!J84)))</f>
        <v xml:space="preserve"> </v>
      </c>
      <c r="K72" s="6" t="str">
        <f>CONCATENATE(TRIM('2026年度健診申込書'!K84),"　",TRIM('2026年度健診申込書'!L84))</f>
        <v>　</v>
      </c>
      <c r="L72" s="5" t="str">
        <f>IFERROR(VLOOKUP('2026年度健診申込書'!N84,マスタ!$H$2:$I$3,2,0),"")</f>
        <v/>
      </c>
      <c r="M72" s="5" t="str">
        <f>IF('2026年度健診申込書'!O84&lt;&gt;"",TEXT('2026年度健診申込書'!O84,"YYYY")&amp;TEXT('2026年度健診申込書'!O84,"MM")&amp;TEXT('2026年度健診申込書'!O84,"DD"),"")</f>
        <v/>
      </c>
      <c r="N72" s="5"/>
      <c r="O72" s="5"/>
      <c r="P72" s="8" t="str">
        <f>IF('2026年度健診申込書'!$I84&lt;&gt;"",'2026年度健診申込書'!$C$11,"")</f>
        <v/>
      </c>
      <c r="Q72" s="8" t="str">
        <f>IF('2026年度健診申込書'!$C$10=0,"",IF('2026年度健診申込書'!$P84&lt;&gt;"",'2026年度健診申込書'!$C$10,""))</f>
        <v/>
      </c>
      <c r="R72" s="5" t="str">
        <f>IF('2026年度健診申込書'!P84&lt;&gt;"",'2026年度健診申込書'!P84,"")</f>
        <v/>
      </c>
      <c r="S72" s="5" t="str">
        <f>IF('2026年度健診申込書'!K84&lt;&gt;"",IF('2026年度健診申込書'!$H$7="左記ご住所に送付","2",""),"")</f>
        <v/>
      </c>
      <c r="T72" s="5"/>
      <c r="U72" s="5"/>
      <c r="V72" s="5"/>
      <c r="W72" s="5"/>
      <c r="X72" s="5"/>
      <c r="Y72" s="5"/>
      <c r="Z72" s="5"/>
      <c r="AA72" s="9"/>
      <c r="AB72" s="7" t="str">
        <f t="shared" si="20"/>
        <v/>
      </c>
      <c r="AC72" s="9"/>
      <c r="AD72" s="7" t="str">
        <f t="shared" si="21"/>
        <v/>
      </c>
      <c r="AE72" s="5"/>
      <c r="AF72" s="7" t="str">
        <f t="shared" si="22"/>
        <v/>
      </c>
      <c r="AG72" s="5"/>
      <c r="AH72" s="7" t="str">
        <f t="shared" si="23"/>
        <v/>
      </c>
      <c r="AI72" s="5"/>
      <c r="AJ72" s="7" t="str">
        <f t="shared" si="24"/>
        <v/>
      </c>
      <c r="AK72" s="5"/>
      <c r="AL72" s="7" t="str">
        <f t="shared" si="25"/>
        <v/>
      </c>
      <c r="AM72" s="5"/>
      <c r="AN72" s="7" t="str">
        <f t="shared" si="26"/>
        <v/>
      </c>
      <c r="AO72" s="5"/>
      <c r="AP72" s="7" t="str">
        <f t="shared" si="27"/>
        <v/>
      </c>
      <c r="AQ72" s="5"/>
      <c r="AR72" s="7" t="str">
        <f t="shared" si="28"/>
        <v/>
      </c>
      <c r="AS72" s="5"/>
      <c r="AT72" s="7" t="str">
        <f t="shared" si="29"/>
        <v/>
      </c>
      <c r="AU72" s="5"/>
      <c r="AV72" s="5"/>
      <c r="AW72" s="5"/>
      <c r="AX72" s="5"/>
      <c r="AY72" s="5"/>
      <c r="AZ72" s="5"/>
      <c r="BA72" s="5"/>
    </row>
    <row r="73" spans="1:53" ht="14.25">
      <c r="A73" s="4"/>
      <c r="B73" s="5" t="str">
        <f>IF('2026年度健診申込書'!B85&lt;&gt;"",TEXT('2026年度健診申込書'!B85,"YYYY")&amp;TEXT('2026年度健診申込書'!B85,"MM")&amp;TEXT('2026年度健診申込書'!B85,"DD"),"")</f>
        <v/>
      </c>
      <c r="C73" s="5" t="str">
        <f>IF('2026年度健診申込書'!C85&lt;&gt;"",VLOOKUP('2026年度健診申込書'!C85,マスタ!$F$2:$G$11,2,0),"")</f>
        <v/>
      </c>
      <c r="D73" s="7"/>
      <c r="E73" s="7"/>
      <c r="F73" s="7"/>
      <c r="G73" s="7"/>
      <c r="H73" s="5" t="str">
        <f>IF('2026年度健診申込書'!S85&lt;&gt;"",VLOOKUP('2026年度健診申込書'!S85,CourseMaster!$D$1:$G$1002,4,FALSE),IF('2026年度健診申込書'!T85&lt;&gt;"",VLOOKUP('2026年度健診申込書'!T85,CourseMaster!$D$1:$G$1002,4,FALSE),""))</f>
        <v/>
      </c>
      <c r="I73" s="7"/>
      <c r="J73" s="5" t="str">
        <f>CONCATENATE(TRIM(ASC('2026年度健診申込書'!I85))," ",TRIM(ASC('2026年度健診申込書'!J85)))</f>
        <v xml:space="preserve"> </v>
      </c>
      <c r="K73" s="6" t="str">
        <f>CONCATENATE(TRIM('2026年度健診申込書'!K85),"　",TRIM('2026年度健診申込書'!L85))</f>
        <v>　</v>
      </c>
      <c r="L73" s="5" t="str">
        <f>IFERROR(VLOOKUP('2026年度健診申込書'!N85,マスタ!$H$2:$I$3,2,0),"")</f>
        <v/>
      </c>
      <c r="M73" s="5" t="str">
        <f>IF('2026年度健診申込書'!O85&lt;&gt;"",TEXT('2026年度健診申込書'!O85,"YYYY")&amp;TEXT('2026年度健診申込書'!O85,"MM")&amp;TEXT('2026年度健診申込書'!O85,"DD"),"")</f>
        <v/>
      </c>
      <c r="N73" s="5"/>
      <c r="O73" s="5"/>
      <c r="P73" s="8" t="str">
        <f>IF('2026年度健診申込書'!$I85&lt;&gt;"",'2026年度健診申込書'!$C$11,"")</f>
        <v/>
      </c>
      <c r="Q73" s="8" t="str">
        <f>IF('2026年度健診申込書'!$C$10=0,"",IF('2026年度健診申込書'!$P85&lt;&gt;"",'2026年度健診申込書'!$C$10,""))</f>
        <v/>
      </c>
      <c r="R73" s="5" t="str">
        <f>IF('2026年度健診申込書'!P85&lt;&gt;"",'2026年度健診申込書'!P85,"")</f>
        <v/>
      </c>
      <c r="S73" s="5" t="str">
        <f>IF('2026年度健診申込書'!K85&lt;&gt;"",IF('2026年度健診申込書'!$H$7="左記ご住所に送付","2",""),"")</f>
        <v/>
      </c>
      <c r="T73" s="5"/>
      <c r="U73" s="5"/>
      <c r="V73" s="5"/>
      <c r="W73" s="5"/>
      <c r="X73" s="5"/>
      <c r="Y73" s="5"/>
      <c r="Z73" s="5"/>
      <c r="AA73" s="9"/>
      <c r="AB73" s="7" t="str">
        <f t="shared" ref="AB73:AB136" si="30">IF(ISNUMBER(AA73),"1","")</f>
        <v/>
      </c>
      <c r="AC73" s="9"/>
      <c r="AD73" s="7" t="str">
        <f t="shared" ref="AD73:AD136" si="31">IF(ISNUMBER(AC73),"1","")</f>
        <v/>
      </c>
      <c r="AE73" s="5"/>
      <c r="AF73" s="7" t="str">
        <f t="shared" ref="AF73:AF136" si="32">IF(ISNUMBER(AE73),"1","")</f>
        <v/>
      </c>
      <c r="AG73" s="5"/>
      <c r="AH73" s="7" t="str">
        <f t="shared" ref="AH73:AH136" si="33">IF(ISNUMBER(AG73),"1","")</f>
        <v/>
      </c>
      <c r="AI73" s="5"/>
      <c r="AJ73" s="7" t="str">
        <f t="shared" ref="AJ73:AJ136" si="34">IF(ISNUMBER(AI73),"1","")</f>
        <v/>
      </c>
      <c r="AK73" s="5"/>
      <c r="AL73" s="7" t="str">
        <f t="shared" ref="AL73:AL136" si="35">IF(ISNUMBER(AK73),"1","")</f>
        <v/>
      </c>
      <c r="AM73" s="5"/>
      <c r="AN73" s="7" t="str">
        <f t="shared" ref="AN73:AN136" si="36">IF(ISNUMBER(AM73),"1","")</f>
        <v/>
      </c>
      <c r="AO73" s="5"/>
      <c r="AP73" s="7" t="str">
        <f t="shared" ref="AP73:AP136" si="37">IF(ISNUMBER(AO73),"1","")</f>
        <v/>
      </c>
      <c r="AQ73" s="5"/>
      <c r="AR73" s="7" t="str">
        <f t="shared" ref="AR73:AR136" si="38">IF(ISNUMBER(AQ73),"1","")</f>
        <v/>
      </c>
      <c r="AS73" s="5"/>
      <c r="AT73" s="7" t="str">
        <f t="shared" ref="AT73:AT136" si="39">IF(ISNUMBER(AS73),"1","")</f>
        <v/>
      </c>
      <c r="AU73" s="5"/>
      <c r="AV73" s="5"/>
      <c r="AW73" s="5"/>
      <c r="AX73" s="5"/>
      <c r="AY73" s="5"/>
      <c r="AZ73" s="5"/>
      <c r="BA73" s="5"/>
    </row>
    <row r="74" spans="1:53" ht="14.25">
      <c r="A74" s="4"/>
      <c r="B74" s="5" t="str">
        <f>IF('2026年度健診申込書'!B86&lt;&gt;"",TEXT('2026年度健診申込書'!B86,"YYYY")&amp;TEXT('2026年度健診申込書'!B86,"MM")&amp;TEXT('2026年度健診申込書'!B86,"DD"),"")</f>
        <v/>
      </c>
      <c r="C74" s="5" t="str">
        <f>IF('2026年度健診申込書'!C86&lt;&gt;"",VLOOKUP('2026年度健診申込書'!C86,マスタ!$F$2:$G$11,2,0),"")</f>
        <v/>
      </c>
      <c r="D74" s="7"/>
      <c r="E74" s="7"/>
      <c r="F74" s="7"/>
      <c r="G74" s="7"/>
      <c r="H74" s="5" t="str">
        <f>IF('2026年度健診申込書'!S86&lt;&gt;"",VLOOKUP('2026年度健診申込書'!S86,CourseMaster!$D$1:$G$1002,4,FALSE),IF('2026年度健診申込書'!T86&lt;&gt;"",VLOOKUP('2026年度健診申込書'!T86,CourseMaster!$D$1:$G$1002,4,FALSE),""))</f>
        <v/>
      </c>
      <c r="I74" s="7"/>
      <c r="J74" s="5" t="str">
        <f>CONCATENATE(TRIM(ASC('2026年度健診申込書'!I86))," ",TRIM(ASC('2026年度健診申込書'!J86)))</f>
        <v xml:space="preserve"> </v>
      </c>
      <c r="K74" s="6" t="str">
        <f>CONCATENATE(TRIM('2026年度健診申込書'!K86),"　",TRIM('2026年度健診申込書'!L86))</f>
        <v>　</v>
      </c>
      <c r="L74" s="5" t="str">
        <f>IFERROR(VLOOKUP('2026年度健診申込書'!N86,マスタ!$H$2:$I$3,2,0),"")</f>
        <v/>
      </c>
      <c r="M74" s="5" t="str">
        <f>IF('2026年度健診申込書'!O86&lt;&gt;"",TEXT('2026年度健診申込書'!O86,"YYYY")&amp;TEXT('2026年度健診申込書'!O86,"MM")&amp;TEXT('2026年度健診申込書'!O86,"DD"),"")</f>
        <v/>
      </c>
      <c r="N74" s="5"/>
      <c r="O74" s="5"/>
      <c r="P74" s="8" t="str">
        <f>IF('2026年度健診申込書'!$I86&lt;&gt;"",'2026年度健診申込書'!$C$11,"")</f>
        <v/>
      </c>
      <c r="Q74" s="8" t="str">
        <f>IF('2026年度健診申込書'!$C$10=0,"",IF('2026年度健診申込書'!$P86&lt;&gt;"",'2026年度健診申込書'!$C$10,""))</f>
        <v/>
      </c>
      <c r="R74" s="5" t="str">
        <f>IF('2026年度健診申込書'!P86&lt;&gt;"",'2026年度健診申込書'!P86,"")</f>
        <v/>
      </c>
      <c r="S74" s="5" t="str">
        <f>IF('2026年度健診申込書'!K86&lt;&gt;"",IF('2026年度健診申込書'!$H$7="左記ご住所に送付","2",""),"")</f>
        <v/>
      </c>
      <c r="T74" s="5"/>
      <c r="U74" s="5"/>
      <c r="V74" s="5"/>
      <c r="W74" s="5"/>
      <c r="X74" s="5"/>
      <c r="Y74" s="5"/>
      <c r="Z74" s="5"/>
      <c r="AA74" s="9"/>
      <c r="AB74" s="7" t="str">
        <f t="shared" si="30"/>
        <v/>
      </c>
      <c r="AC74" s="9"/>
      <c r="AD74" s="7" t="str">
        <f t="shared" si="31"/>
        <v/>
      </c>
      <c r="AE74" s="5"/>
      <c r="AF74" s="7" t="str">
        <f t="shared" si="32"/>
        <v/>
      </c>
      <c r="AG74" s="5"/>
      <c r="AH74" s="7" t="str">
        <f t="shared" si="33"/>
        <v/>
      </c>
      <c r="AI74" s="5"/>
      <c r="AJ74" s="7" t="str">
        <f t="shared" si="34"/>
        <v/>
      </c>
      <c r="AK74" s="5"/>
      <c r="AL74" s="7" t="str">
        <f t="shared" si="35"/>
        <v/>
      </c>
      <c r="AM74" s="5"/>
      <c r="AN74" s="7" t="str">
        <f t="shared" si="36"/>
        <v/>
      </c>
      <c r="AO74" s="5"/>
      <c r="AP74" s="7" t="str">
        <f t="shared" si="37"/>
        <v/>
      </c>
      <c r="AQ74" s="5"/>
      <c r="AR74" s="7" t="str">
        <f t="shared" si="38"/>
        <v/>
      </c>
      <c r="AS74" s="5"/>
      <c r="AT74" s="7" t="str">
        <f t="shared" si="39"/>
        <v/>
      </c>
      <c r="AU74" s="5"/>
      <c r="AV74" s="5"/>
      <c r="AW74" s="5"/>
      <c r="AX74" s="5"/>
      <c r="AY74" s="5"/>
      <c r="AZ74" s="5"/>
      <c r="BA74" s="5"/>
    </row>
    <row r="75" spans="1:53" ht="14.25">
      <c r="A75" s="4"/>
      <c r="B75" s="5" t="str">
        <f>IF('2026年度健診申込書'!B87&lt;&gt;"",TEXT('2026年度健診申込書'!B87,"YYYY")&amp;TEXT('2026年度健診申込書'!B87,"MM")&amp;TEXT('2026年度健診申込書'!B87,"DD"),"")</f>
        <v/>
      </c>
      <c r="C75" s="5" t="str">
        <f>IF('2026年度健診申込書'!C87&lt;&gt;"",VLOOKUP('2026年度健診申込書'!C87,マスタ!$F$2:$G$11,2,0),"")</f>
        <v/>
      </c>
      <c r="D75" s="7"/>
      <c r="E75" s="7"/>
      <c r="F75" s="7"/>
      <c r="G75" s="7"/>
      <c r="H75" s="5" t="str">
        <f>IF('2026年度健診申込書'!S87&lt;&gt;"",VLOOKUP('2026年度健診申込書'!S87,CourseMaster!$D$1:$G$1002,4,FALSE),IF('2026年度健診申込書'!T87&lt;&gt;"",VLOOKUP('2026年度健診申込書'!T87,CourseMaster!$D$1:$G$1002,4,FALSE),""))</f>
        <v/>
      </c>
      <c r="I75" s="7"/>
      <c r="J75" s="5" t="str">
        <f>CONCATENATE(TRIM(ASC('2026年度健診申込書'!I87))," ",TRIM(ASC('2026年度健診申込書'!J87)))</f>
        <v xml:space="preserve"> </v>
      </c>
      <c r="K75" s="6" t="str">
        <f>CONCATENATE(TRIM('2026年度健診申込書'!K87),"　",TRIM('2026年度健診申込書'!L87))</f>
        <v>　</v>
      </c>
      <c r="L75" s="5" t="str">
        <f>IFERROR(VLOOKUP('2026年度健診申込書'!N87,マスタ!$H$2:$I$3,2,0),"")</f>
        <v/>
      </c>
      <c r="M75" s="5" t="str">
        <f>IF('2026年度健診申込書'!O87&lt;&gt;"",TEXT('2026年度健診申込書'!O87,"YYYY")&amp;TEXT('2026年度健診申込書'!O87,"MM")&amp;TEXT('2026年度健診申込書'!O87,"DD"),"")</f>
        <v/>
      </c>
      <c r="N75" s="5"/>
      <c r="O75" s="5"/>
      <c r="P75" s="8" t="str">
        <f>IF('2026年度健診申込書'!$I87&lt;&gt;"",'2026年度健診申込書'!$C$11,"")</f>
        <v/>
      </c>
      <c r="Q75" s="8" t="str">
        <f>IF('2026年度健診申込書'!$C$10=0,"",IF('2026年度健診申込書'!$P87&lt;&gt;"",'2026年度健診申込書'!$C$10,""))</f>
        <v/>
      </c>
      <c r="R75" s="5" t="str">
        <f>IF('2026年度健診申込書'!P87&lt;&gt;"",'2026年度健診申込書'!P87,"")</f>
        <v/>
      </c>
      <c r="S75" s="5" t="str">
        <f>IF('2026年度健診申込書'!K87&lt;&gt;"",IF('2026年度健診申込書'!$H$7="左記ご住所に送付","2",""),"")</f>
        <v/>
      </c>
      <c r="T75" s="5"/>
      <c r="U75" s="5"/>
      <c r="V75" s="5"/>
      <c r="W75" s="5"/>
      <c r="X75" s="5"/>
      <c r="Y75" s="5"/>
      <c r="Z75" s="5"/>
      <c r="AA75" s="9"/>
      <c r="AB75" s="7" t="str">
        <f t="shared" si="30"/>
        <v/>
      </c>
      <c r="AC75" s="9"/>
      <c r="AD75" s="7" t="str">
        <f t="shared" si="31"/>
        <v/>
      </c>
      <c r="AE75" s="5"/>
      <c r="AF75" s="7" t="str">
        <f t="shared" si="32"/>
        <v/>
      </c>
      <c r="AG75" s="5"/>
      <c r="AH75" s="7" t="str">
        <f t="shared" si="33"/>
        <v/>
      </c>
      <c r="AI75" s="5"/>
      <c r="AJ75" s="7" t="str">
        <f t="shared" si="34"/>
        <v/>
      </c>
      <c r="AK75" s="5"/>
      <c r="AL75" s="7" t="str">
        <f t="shared" si="35"/>
        <v/>
      </c>
      <c r="AM75" s="5"/>
      <c r="AN75" s="7" t="str">
        <f t="shared" si="36"/>
        <v/>
      </c>
      <c r="AO75" s="5"/>
      <c r="AP75" s="7" t="str">
        <f t="shared" si="37"/>
        <v/>
      </c>
      <c r="AQ75" s="5"/>
      <c r="AR75" s="7" t="str">
        <f t="shared" si="38"/>
        <v/>
      </c>
      <c r="AS75" s="5"/>
      <c r="AT75" s="7" t="str">
        <f t="shared" si="39"/>
        <v/>
      </c>
      <c r="AU75" s="5"/>
      <c r="AV75" s="5"/>
      <c r="AW75" s="5"/>
      <c r="AX75" s="5"/>
      <c r="AY75" s="5"/>
      <c r="AZ75" s="5"/>
      <c r="BA75" s="5"/>
    </row>
    <row r="76" spans="1:53" ht="14.25">
      <c r="A76" s="4"/>
      <c r="B76" s="5" t="str">
        <f>IF('2026年度健診申込書'!B88&lt;&gt;"",TEXT('2026年度健診申込書'!B88,"YYYY")&amp;TEXT('2026年度健診申込書'!B88,"MM")&amp;TEXT('2026年度健診申込書'!B88,"DD"),"")</f>
        <v/>
      </c>
      <c r="C76" s="5" t="str">
        <f>IF('2026年度健診申込書'!C88&lt;&gt;"",VLOOKUP('2026年度健診申込書'!C88,マスタ!$F$2:$G$11,2,0),"")</f>
        <v/>
      </c>
      <c r="D76" s="7"/>
      <c r="E76" s="7"/>
      <c r="F76" s="7"/>
      <c r="G76" s="7"/>
      <c r="H76" s="5" t="str">
        <f>IF('2026年度健診申込書'!S88&lt;&gt;"",VLOOKUP('2026年度健診申込書'!S88,CourseMaster!$D$1:$G$1002,4,FALSE),IF('2026年度健診申込書'!T88&lt;&gt;"",VLOOKUP('2026年度健診申込書'!T88,CourseMaster!$D$1:$G$1002,4,FALSE),""))</f>
        <v/>
      </c>
      <c r="I76" s="7"/>
      <c r="J76" s="5" t="str">
        <f>CONCATENATE(TRIM(ASC('2026年度健診申込書'!I88))," ",TRIM(ASC('2026年度健診申込書'!J88)))</f>
        <v xml:space="preserve"> </v>
      </c>
      <c r="K76" s="6" t="str">
        <f>CONCATENATE(TRIM('2026年度健診申込書'!K88),"　",TRIM('2026年度健診申込書'!L88))</f>
        <v>　</v>
      </c>
      <c r="L76" s="5" t="str">
        <f>IFERROR(VLOOKUP('2026年度健診申込書'!N88,マスタ!$H$2:$I$3,2,0),"")</f>
        <v/>
      </c>
      <c r="M76" s="5" t="str">
        <f>IF('2026年度健診申込書'!O88&lt;&gt;"",TEXT('2026年度健診申込書'!O88,"YYYY")&amp;TEXT('2026年度健診申込書'!O88,"MM")&amp;TEXT('2026年度健診申込書'!O88,"DD"),"")</f>
        <v/>
      </c>
      <c r="N76" s="5"/>
      <c r="O76" s="5"/>
      <c r="P76" s="8" t="str">
        <f>IF('2026年度健診申込書'!$I88&lt;&gt;"",'2026年度健診申込書'!$C$11,"")</f>
        <v/>
      </c>
      <c r="Q76" s="8" t="str">
        <f>IF('2026年度健診申込書'!$C$10=0,"",IF('2026年度健診申込書'!$P88&lt;&gt;"",'2026年度健診申込書'!$C$10,""))</f>
        <v/>
      </c>
      <c r="R76" s="5" t="str">
        <f>IF('2026年度健診申込書'!P88&lt;&gt;"",'2026年度健診申込書'!P88,"")</f>
        <v/>
      </c>
      <c r="S76" s="5" t="str">
        <f>IF('2026年度健診申込書'!K88&lt;&gt;"",IF('2026年度健診申込書'!$H$7="左記ご住所に送付","2",""),"")</f>
        <v/>
      </c>
      <c r="T76" s="5"/>
      <c r="U76" s="5"/>
      <c r="V76" s="5"/>
      <c r="W76" s="5"/>
      <c r="X76" s="5"/>
      <c r="Y76" s="5"/>
      <c r="Z76" s="5"/>
      <c r="AA76" s="9"/>
      <c r="AB76" s="7" t="str">
        <f t="shared" si="30"/>
        <v/>
      </c>
      <c r="AC76" s="9"/>
      <c r="AD76" s="7" t="str">
        <f t="shared" si="31"/>
        <v/>
      </c>
      <c r="AE76" s="5"/>
      <c r="AF76" s="7" t="str">
        <f t="shared" si="32"/>
        <v/>
      </c>
      <c r="AG76" s="5"/>
      <c r="AH76" s="7" t="str">
        <f t="shared" si="33"/>
        <v/>
      </c>
      <c r="AI76" s="5"/>
      <c r="AJ76" s="7" t="str">
        <f t="shared" si="34"/>
        <v/>
      </c>
      <c r="AK76" s="5"/>
      <c r="AL76" s="7" t="str">
        <f t="shared" si="35"/>
        <v/>
      </c>
      <c r="AM76" s="5"/>
      <c r="AN76" s="7" t="str">
        <f t="shared" si="36"/>
        <v/>
      </c>
      <c r="AO76" s="5"/>
      <c r="AP76" s="7" t="str">
        <f t="shared" si="37"/>
        <v/>
      </c>
      <c r="AQ76" s="5"/>
      <c r="AR76" s="7" t="str">
        <f t="shared" si="38"/>
        <v/>
      </c>
      <c r="AS76" s="5"/>
      <c r="AT76" s="7" t="str">
        <f t="shared" si="39"/>
        <v/>
      </c>
      <c r="AU76" s="5"/>
      <c r="AV76" s="5"/>
      <c r="AW76" s="5"/>
      <c r="AX76" s="5"/>
      <c r="AY76" s="5"/>
      <c r="AZ76" s="5"/>
      <c r="BA76" s="5"/>
    </row>
    <row r="77" spans="1:53" ht="14.25">
      <c r="A77" s="4"/>
      <c r="B77" s="5" t="str">
        <f>IF('2026年度健診申込書'!B89&lt;&gt;"",TEXT('2026年度健診申込書'!B89,"YYYY")&amp;TEXT('2026年度健診申込書'!B89,"MM")&amp;TEXT('2026年度健診申込書'!B89,"DD"),"")</f>
        <v/>
      </c>
      <c r="C77" s="5" t="str">
        <f>IF('2026年度健診申込書'!C89&lt;&gt;"",VLOOKUP('2026年度健診申込書'!C89,マスタ!$F$2:$G$11,2,0),"")</f>
        <v/>
      </c>
      <c r="D77" s="7"/>
      <c r="E77" s="7"/>
      <c r="F77" s="7"/>
      <c r="G77" s="7"/>
      <c r="H77" s="5" t="str">
        <f>IF('2026年度健診申込書'!S89&lt;&gt;"",VLOOKUP('2026年度健診申込書'!S89,CourseMaster!$D$1:$G$1002,4,FALSE),IF('2026年度健診申込書'!T89&lt;&gt;"",VLOOKUP('2026年度健診申込書'!T89,CourseMaster!$D$1:$G$1002,4,FALSE),""))</f>
        <v/>
      </c>
      <c r="I77" s="7"/>
      <c r="J77" s="5" t="str">
        <f>CONCATENATE(TRIM(ASC('2026年度健診申込書'!I89))," ",TRIM(ASC('2026年度健診申込書'!J89)))</f>
        <v xml:space="preserve"> </v>
      </c>
      <c r="K77" s="6" t="str">
        <f>CONCATENATE(TRIM('2026年度健診申込書'!K89),"　",TRIM('2026年度健診申込書'!L89))</f>
        <v>　</v>
      </c>
      <c r="L77" s="5" t="str">
        <f>IFERROR(VLOOKUP('2026年度健診申込書'!N89,マスタ!$H$2:$I$3,2,0),"")</f>
        <v/>
      </c>
      <c r="M77" s="5" t="str">
        <f>IF('2026年度健診申込書'!O89&lt;&gt;"",TEXT('2026年度健診申込書'!O89,"YYYY")&amp;TEXT('2026年度健診申込書'!O89,"MM")&amp;TEXT('2026年度健診申込書'!O89,"DD"),"")</f>
        <v/>
      </c>
      <c r="N77" s="5"/>
      <c r="O77" s="5"/>
      <c r="P77" s="8" t="str">
        <f>IF('2026年度健診申込書'!$I89&lt;&gt;"",'2026年度健診申込書'!$C$11,"")</f>
        <v/>
      </c>
      <c r="Q77" s="8" t="str">
        <f>IF('2026年度健診申込書'!$C$10=0,"",IF('2026年度健診申込書'!$P89&lt;&gt;"",'2026年度健診申込書'!$C$10,""))</f>
        <v/>
      </c>
      <c r="R77" s="5" t="str">
        <f>IF('2026年度健診申込書'!P89&lt;&gt;"",'2026年度健診申込書'!P89,"")</f>
        <v/>
      </c>
      <c r="S77" s="5" t="str">
        <f>IF('2026年度健診申込書'!K89&lt;&gt;"",IF('2026年度健診申込書'!$H$7="左記ご住所に送付","2",""),"")</f>
        <v/>
      </c>
      <c r="T77" s="5"/>
      <c r="U77" s="5"/>
      <c r="V77" s="5"/>
      <c r="W77" s="5"/>
      <c r="X77" s="5"/>
      <c r="Y77" s="5"/>
      <c r="Z77" s="5"/>
      <c r="AA77" s="9"/>
      <c r="AB77" s="7" t="str">
        <f t="shared" si="30"/>
        <v/>
      </c>
      <c r="AC77" s="9"/>
      <c r="AD77" s="7" t="str">
        <f t="shared" si="31"/>
        <v/>
      </c>
      <c r="AE77" s="5"/>
      <c r="AF77" s="7" t="str">
        <f t="shared" si="32"/>
        <v/>
      </c>
      <c r="AG77" s="5"/>
      <c r="AH77" s="7" t="str">
        <f t="shared" si="33"/>
        <v/>
      </c>
      <c r="AI77" s="5"/>
      <c r="AJ77" s="7" t="str">
        <f t="shared" si="34"/>
        <v/>
      </c>
      <c r="AK77" s="5"/>
      <c r="AL77" s="7" t="str">
        <f t="shared" si="35"/>
        <v/>
      </c>
      <c r="AM77" s="5"/>
      <c r="AN77" s="7" t="str">
        <f t="shared" si="36"/>
        <v/>
      </c>
      <c r="AO77" s="5"/>
      <c r="AP77" s="7" t="str">
        <f t="shared" si="37"/>
        <v/>
      </c>
      <c r="AQ77" s="5"/>
      <c r="AR77" s="7" t="str">
        <f t="shared" si="38"/>
        <v/>
      </c>
      <c r="AS77" s="5"/>
      <c r="AT77" s="7" t="str">
        <f t="shared" si="39"/>
        <v/>
      </c>
      <c r="AU77" s="5"/>
      <c r="AV77" s="5"/>
      <c r="AW77" s="5"/>
      <c r="AX77" s="5"/>
      <c r="AY77" s="5"/>
      <c r="AZ77" s="5"/>
      <c r="BA77" s="5"/>
    </row>
    <row r="78" spans="1:53" ht="14.25">
      <c r="A78" s="4"/>
      <c r="B78" s="5" t="str">
        <f>IF('2026年度健診申込書'!B90&lt;&gt;"",TEXT('2026年度健診申込書'!B90,"YYYY")&amp;TEXT('2026年度健診申込書'!B90,"MM")&amp;TEXT('2026年度健診申込書'!B90,"DD"),"")</f>
        <v/>
      </c>
      <c r="C78" s="5" t="str">
        <f>IF('2026年度健診申込書'!C90&lt;&gt;"",VLOOKUP('2026年度健診申込書'!C90,マスタ!$F$2:$G$11,2,0),"")</f>
        <v/>
      </c>
      <c r="D78" s="7"/>
      <c r="E78" s="7"/>
      <c r="F78" s="7"/>
      <c r="G78" s="7"/>
      <c r="H78" s="5" t="str">
        <f>IF('2026年度健診申込書'!S90&lt;&gt;"",VLOOKUP('2026年度健診申込書'!S90,CourseMaster!$D$1:$G$1002,4,FALSE),IF('2026年度健診申込書'!T90&lt;&gt;"",VLOOKUP('2026年度健診申込書'!T90,CourseMaster!$D$1:$G$1002,4,FALSE),""))</f>
        <v/>
      </c>
      <c r="I78" s="7"/>
      <c r="J78" s="5" t="str">
        <f>CONCATENATE(TRIM(ASC('2026年度健診申込書'!I90))," ",TRIM(ASC('2026年度健診申込書'!J90)))</f>
        <v xml:space="preserve"> </v>
      </c>
      <c r="K78" s="6" t="str">
        <f>CONCATENATE(TRIM('2026年度健診申込書'!K90),"　",TRIM('2026年度健診申込書'!L90))</f>
        <v>　</v>
      </c>
      <c r="L78" s="5" t="str">
        <f>IFERROR(VLOOKUP('2026年度健診申込書'!N90,マスタ!$H$2:$I$3,2,0),"")</f>
        <v/>
      </c>
      <c r="M78" s="5" t="str">
        <f>IF('2026年度健診申込書'!O90&lt;&gt;"",TEXT('2026年度健診申込書'!O90,"YYYY")&amp;TEXT('2026年度健診申込書'!O90,"MM")&amp;TEXT('2026年度健診申込書'!O90,"DD"),"")</f>
        <v/>
      </c>
      <c r="N78" s="5"/>
      <c r="O78" s="5"/>
      <c r="P78" s="8" t="str">
        <f>IF('2026年度健診申込書'!$I90&lt;&gt;"",'2026年度健診申込書'!$C$11,"")</f>
        <v/>
      </c>
      <c r="Q78" s="8" t="str">
        <f>IF('2026年度健診申込書'!$C$10=0,"",IF('2026年度健診申込書'!$P90&lt;&gt;"",'2026年度健診申込書'!$C$10,""))</f>
        <v/>
      </c>
      <c r="R78" s="5" t="str">
        <f>IF('2026年度健診申込書'!P90&lt;&gt;"",'2026年度健診申込書'!P90,"")</f>
        <v/>
      </c>
      <c r="S78" s="5" t="str">
        <f>IF('2026年度健診申込書'!K90&lt;&gt;"",IF('2026年度健診申込書'!$H$7="左記ご住所に送付","2",""),"")</f>
        <v/>
      </c>
      <c r="T78" s="5"/>
      <c r="U78" s="5"/>
      <c r="V78" s="5"/>
      <c r="W78" s="5"/>
      <c r="X78" s="5"/>
      <c r="Y78" s="5"/>
      <c r="Z78" s="5"/>
      <c r="AA78" s="9"/>
      <c r="AB78" s="7" t="str">
        <f t="shared" si="30"/>
        <v/>
      </c>
      <c r="AC78" s="9"/>
      <c r="AD78" s="7" t="str">
        <f t="shared" si="31"/>
        <v/>
      </c>
      <c r="AE78" s="5"/>
      <c r="AF78" s="7" t="str">
        <f t="shared" si="32"/>
        <v/>
      </c>
      <c r="AG78" s="5"/>
      <c r="AH78" s="7" t="str">
        <f t="shared" si="33"/>
        <v/>
      </c>
      <c r="AI78" s="5"/>
      <c r="AJ78" s="7" t="str">
        <f t="shared" si="34"/>
        <v/>
      </c>
      <c r="AK78" s="5"/>
      <c r="AL78" s="7" t="str">
        <f t="shared" si="35"/>
        <v/>
      </c>
      <c r="AM78" s="5"/>
      <c r="AN78" s="7" t="str">
        <f t="shared" si="36"/>
        <v/>
      </c>
      <c r="AO78" s="5"/>
      <c r="AP78" s="7" t="str">
        <f t="shared" si="37"/>
        <v/>
      </c>
      <c r="AQ78" s="5"/>
      <c r="AR78" s="7" t="str">
        <f t="shared" si="38"/>
        <v/>
      </c>
      <c r="AS78" s="5"/>
      <c r="AT78" s="7" t="str">
        <f t="shared" si="39"/>
        <v/>
      </c>
      <c r="AU78" s="5"/>
      <c r="AV78" s="5"/>
      <c r="AW78" s="5"/>
      <c r="AX78" s="5"/>
      <c r="AY78" s="5"/>
      <c r="AZ78" s="5"/>
      <c r="BA78" s="5"/>
    </row>
    <row r="79" spans="1:53" ht="14.25">
      <c r="A79" s="4"/>
      <c r="B79" s="5" t="str">
        <f>IF('2026年度健診申込書'!B91&lt;&gt;"",TEXT('2026年度健診申込書'!B91,"YYYY")&amp;TEXT('2026年度健診申込書'!B91,"MM")&amp;TEXT('2026年度健診申込書'!B91,"DD"),"")</f>
        <v/>
      </c>
      <c r="C79" s="5" t="str">
        <f>IF('2026年度健診申込書'!C91&lt;&gt;"",VLOOKUP('2026年度健診申込書'!C91,マスタ!$F$2:$G$11,2,0),"")</f>
        <v/>
      </c>
      <c r="D79" s="7"/>
      <c r="E79" s="7"/>
      <c r="F79" s="7"/>
      <c r="G79" s="7"/>
      <c r="H79" s="5" t="str">
        <f>IF('2026年度健診申込書'!S91&lt;&gt;"",VLOOKUP('2026年度健診申込書'!S91,CourseMaster!$D$1:$G$1002,4,FALSE),IF('2026年度健診申込書'!T91&lt;&gt;"",VLOOKUP('2026年度健診申込書'!T91,CourseMaster!$D$1:$G$1002,4,FALSE),""))</f>
        <v/>
      </c>
      <c r="I79" s="7"/>
      <c r="J79" s="5" t="str">
        <f>CONCATENATE(TRIM(ASC('2026年度健診申込書'!I91))," ",TRIM(ASC('2026年度健診申込書'!J91)))</f>
        <v xml:space="preserve"> </v>
      </c>
      <c r="K79" s="6" t="str">
        <f>CONCATENATE(TRIM('2026年度健診申込書'!K91),"　",TRIM('2026年度健診申込書'!L91))</f>
        <v>　</v>
      </c>
      <c r="L79" s="5" t="str">
        <f>IFERROR(VLOOKUP('2026年度健診申込書'!N91,マスタ!$H$2:$I$3,2,0),"")</f>
        <v/>
      </c>
      <c r="M79" s="5" t="str">
        <f>IF('2026年度健診申込書'!O91&lt;&gt;"",TEXT('2026年度健診申込書'!O91,"YYYY")&amp;TEXT('2026年度健診申込書'!O91,"MM")&amp;TEXT('2026年度健診申込書'!O91,"DD"),"")</f>
        <v/>
      </c>
      <c r="N79" s="5"/>
      <c r="O79" s="5"/>
      <c r="P79" s="8" t="str">
        <f>IF('2026年度健診申込書'!$I91&lt;&gt;"",'2026年度健診申込書'!$C$11,"")</f>
        <v/>
      </c>
      <c r="Q79" s="8" t="str">
        <f>IF('2026年度健診申込書'!$C$10=0,"",IF('2026年度健診申込書'!$P91&lt;&gt;"",'2026年度健診申込書'!$C$10,""))</f>
        <v/>
      </c>
      <c r="R79" s="5" t="str">
        <f>IF('2026年度健診申込書'!P91&lt;&gt;"",'2026年度健診申込書'!P91,"")</f>
        <v/>
      </c>
      <c r="S79" s="5" t="str">
        <f>IF('2026年度健診申込書'!K91&lt;&gt;"",IF('2026年度健診申込書'!$H$7="左記ご住所に送付","2",""),"")</f>
        <v/>
      </c>
      <c r="T79" s="5"/>
      <c r="U79" s="5"/>
      <c r="V79" s="5"/>
      <c r="W79" s="5"/>
      <c r="X79" s="5"/>
      <c r="Y79" s="5"/>
      <c r="Z79" s="5"/>
      <c r="AA79" s="9"/>
      <c r="AB79" s="7" t="str">
        <f t="shared" si="30"/>
        <v/>
      </c>
      <c r="AC79" s="9"/>
      <c r="AD79" s="7" t="str">
        <f t="shared" si="31"/>
        <v/>
      </c>
      <c r="AE79" s="5"/>
      <c r="AF79" s="7" t="str">
        <f t="shared" si="32"/>
        <v/>
      </c>
      <c r="AG79" s="5"/>
      <c r="AH79" s="7" t="str">
        <f t="shared" si="33"/>
        <v/>
      </c>
      <c r="AI79" s="5"/>
      <c r="AJ79" s="7" t="str">
        <f t="shared" si="34"/>
        <v/>
      </c>
      <c r="AK79" s="5"/>
      <c r="AL79" s="7" t="str">
        <f t="shared" si="35"/>
        <v/>
      </c>
      <c r="AM79" s="5"/>
      <c r="AN79" s="7" t="str">
        <f t="shared" si="36"/>
        <v/>
      </c>
      <c r="AO79" s="5"/>
      <c r="AP79" s="7" t="str">
        <f t="shared" si="37"/>
        <v/>
      </c>
      <c r="AQ79" s="5"/>
      <c r="AR79" s="7" t="str">
        <f t="shared" si="38"/>
        <v/>
      </c>
      <c r="AS79" s="5"/>
      <c r="AT79" s="7" t="str">
        <f t="shared" si="39"/>
        <v/>
      </c>
      <c r="AU79" s="5"/>
      <c r="AV79" s="5"/>
      <c r="AW79" s="5"/>
      <c r="AX79" s="5"/>
      <c r="AY79" s="5"/>
      <c r="AZ79" s="5"/>
      <c r="BA79" s="5"/>
    </row>
    <row r="80" spans="1:53" ht="14.25">
      <c r="A80" s="4"/>
      <c r="B80" s="5" t="str">
        <f>IF('2026年度健診申込書'!B92&lt;&gt;"",TEXT('2026年度健診申込書'!B92,"YYYY")&amp;TEXT('2026年度健診申込書'!B92,"MM")&amp;TEXT('2026年度健診申込書'!B92,"DD"),"")</f>
        <v/>
      </c>
      <c r="C80" s="5" t="str">
        <f>IF('2026年度健診申込書'!C92&lt;&gt;"",VLOOKUP('2026年度健診申込書'!C92,マスタ!$F$2:$G$11,2,0),"")</f>
        <v/>
      </c>
      <c r="D80" s="7"/>
      <c r="E80" s="7"/>
      <c r="F80" s="7"/>
      <c r="G80" s="7"/>
      <c r="H80" s="5" t="str">
        <f>IF('2026年度健診申込書'!S92&lt;&gt;"",VLOOKUP('2026年度健診申込書'!S92,CourseMaster!$D$1:$G$1002,4,FALSE),IF('2026年度健診申込書'!T92&lt;&gt;"",VLOOKUP('2026年度健診申込書'!T92,CourseMaster!$D$1:$G$1002,4,FALSE),""))</f>
        <v/>
      </c>
      <c r="I80" s="7"/>
      <c r="J80" s="5" t="str">
        <f>CONCATENATE(TRIM(ASC('2026年度健診申込書'!I92))," ",TRIM(ASC('2026年度健診申込書'!J92)))</f>
        <v xml:space="preserve"> </v>
      </c>
      <c r="K80" s="6" t="str">
        <f>CONCATENATE(TRIM('2026年度健診申込書'!K92),"　",TRIM('2026年度健診申込書'!L92))</f>
        <v>　</v>
      </c>
      <c r="L80" s="5" t="str">
        <f>IFERROR(VLOOKUP('2026年度健診申込書'!N92,マスタ!$H$2:$I$3,2,0),"")</f>
        <v/>
      </c>
      <c r="M80" s="5" t="str">
        <f>IF('2026年度健診申込書'!O92&lt;&gt;"",TEXT('2026年度健診申込書'!O92,"YYYY")&amp;TEXT('2026年度健診申込書'!O92,"MM")&amp;TEXT('2026年度健診申込書'!O92,"DD"),"")</f>
        <v/>
      </c>
      <c r="N80" s="5"/>
      <c r="O80" s="5"/>
      <c r="P80" s="8" t="str">
        <f>IF('2026年度健診申込書'!$I92&lt;&gt;"",'2026年度健診申込書'!$C$11,"")</f>
        <v/>
      </c>
      <c r="Q80" s="8" t="str">
        <f>IF('2026年度健診申込書'!$C$10=0,"",IF('2026年度健診申込書'!$P92&lt;&gt;"",'2026年度健診申込書'!$C$10,""))</f>
        <v/>
      </c>
      <c r="R80" s="5" t="str">
        <f>IF('2026年度健診申込書'!P92&lt;&gt;"",'2026年度健診申込書'!P92,"")</f>
        <v/>
      </c>
      <c r="S80" s="5" t="str">
        <f>IF('2026年度健診申込書'!K92&lt;&gt;"",IF('2026年度健診申込書'!$H$7="左記ご住所に送付","2",""),"")</f>
        <v/>
      </c>
      <c r="T80" s="5"/>
      <c r="U80" s="5"/>
      <c r="V80" s="5"/>
      <c r="W80" s="5"/>
      <c r="X80" s="5"/>
      <c r="Y80" s="5"/>
      <c r="Z80" s="5"/>
      <c r="AA80" s="9"/>
      <c r="AB80" s="7" t="str">
        <f t="shared" si="30"/>
        <v/>
      </c>
      <c r="AC80" s="9"/>
      <c r="AD80" s="7" t="str">
        <f t="shared" si="31"/>
        <v/>
      </c>
      <c r="AE80" s="5"/>
      <c r="AF80" s="7" t="str">
        <f t="shared" si="32"/>
        <v/>
      </c>
      <c r="AG80" s="5"/>
      <c r="AH80" s="7" t="str">
        <f t="shared" si="33"/>
        <v/>
      </c>
      <c r="AI80" s="5"/>
      <c r="AJ80" s="7" t="str">
        <f t="shared" si="34"/>
        <v/>
      </c>
      <c r="AK80" s="5"/>
      <c r="AL80" s="7" t="str">
        <f t="shared" si="35"/>
        <v/>
      </c>
      <c r="AM80" s="5"/>
      <c r="AN80" s="7" t="str">
        <f t="shared" si="36"/>
        <v/>
      </c>
      <c r="AO80" s="5"/>
      <c r="AP80" s="7" t="str">
        <f t="shared" si="37"/>
        <v/>
      </c>
      <c r="AQ80" s="5"/>
      <c r="AR80" s="7" t="str">
        <f t="shared" si="38"/>
        <v/>
      </c>
      <c r="AS80" s="5"/>
      <c r="AT80" s="7" t="str">
        <f t="shared" si="39"/>
        <v/>
      </c>
      <c r="AU80" s="5"/>
      <c r="AV80" s="5"/>
      <c r="AW80" s="5"/>
      <c r="AX80" s="5"/>
      <c r="AY80" s="5"/>
      <c r="AZ80" s="5"/>
      <c r="BA80" s="5"/>
    </row>
    <row r="81" spans="1:53" ht="14.25">
      <c r="A81" s="4"/>
      <c r="B81" s="5" t="str">
        <f>IF('2026年度健診申込書'!B93&lt;&gt;"",TEXT('2026年度健診申込書'!B93,"YYYY")&amp;TEXT('2026年度健診申込書'!B93,"MM")&amp;TEXT('2026年度健診申込書'!B93,"DD"),"")</f>
        <v/>
      </c>
      <c r="C81" s="5" t="str">
        <f>IF('2026年度健診申込書'!C93&lt;&gt;"",VLOOKUP('2026年度健診申込書'!C93,マスタ!$F$2:$G$11,2,0),"")</f>
        <v/>
      </c>
      <c r="D81" s="7"/>
      <c r="E81" s="7"/>
      <c r="F81" s="7"/>
      <c r="G81" s="7"/>
      <c r="H81" s="5" t="str">
        <f>IF('2026年度健診申込書'!S93&lt;&gt;"",VLOOKUP('2026年度健診申込書'!S93,CourseMaster!$D$1:$G$1002,4,FALSE),IF('2026年度健診申込書'!T93&lt;&gt;"",VLOOKUP('2026年度健診申込書'!T93,CourseMaster!$D$1:$G$1002,4,FALSE),""))</f>
        <v/>
      </c>
      <c r="I81" s="7"/>
      <c r="J81" s="5" t="str">
        <f>CONCATENATE(TRIM(ASC('2026年度健診申込書'!I93))," ",TRIM(ASC('2026年度健診申込書'!J93)))</f>
        <v xml:space="preserve"> </v>
      </c>
      <c r="K81" s="6" t="str">
        <f>CONCATENATE(TRIM('2026年度健診申込書'!K93),"　",TRIM('2026年度健診申込書'!L93))</f>
        <v>　</v>
      </c>
      <c r="L81" s="5" t="str">
        <f>IFERROR(VLOOKUP('2026年度健診申込書'!N93,マスタ!$H$2:$I$3,2,0),"")</f>
        <v/>
      </c>
      <c r="M81" s="5" t="str">
        <f>IF('2026年度健診申込書'!O93&lt;&gt;"",TEXT('2026年度健診申込書'!O93,"YYYY")&amp;TEXT('2026年度健診申込書'!O93,"MM")&amp;TEXT('2026年度健診申込書'!O93,"DD"),"")</f>
        <v/>
      </c>
      <c r="N81" s="5"/>
      <c r="O81" s="5"/>
      <c r="P81" s="8" t="str">
        <f>IF('2026年度健診申込書'!$I93&lt;&gt;"",'2026年度健診申込書'!$C$11,"")</f>
        <v/>
      </c>
      <c r="Q81" s="8" t="str">
        <f>IF('2026年度健診申込書'!$C$10=0,"",IF('2026年度健診申込書'!$P93&lt;&gt;"",'2026年度健診申込書'!$C$10,""))</f>
        <v/>
      </c>
      <c r="R81" s="5" t="str">
        <f>IF('2026年度健診申込書'!P93&lt;&gt;"",'2026年度健診申込書'!P93,"")</f>
        <v/>
      </c>
      <c r="S81" s="5" t="str">
        <f>IF('2026年度健診申込書'!K93&lt;&gt;"",IF('2026年度健診申込書'!$H$7="左記ご住所に送付","2",""),"")</f>
        <v/>
      </c>
      <c r="T81" s="5"/>
      <c r="U81" s="5"/>
      <c r="V81" s="5"/>
      <c r="W81" s="5"/>
      <c r="X81" s="5"/>
      <c r="Y81" s="5"/>
      <c r="Z81" s="5"/>
      <c r="AA81" s="9"/>
      <c r="AB81" s="7" t="str">
        <f t="shared" si="30"/>
        <v/>
      </c>
      <c r="AC81" s="9"/>
      <c r="AD81" s="7" t="str">
        <f t="shared" si="31"/>
        <v/>
      </c>
      <c r="AE81" s="5"/>
      <c r="AF81" s="7" t="str">
        <f t="shared" si="32"/>
        <v/>
      </c>
      <c r="AG81" s="5"/>
      <c r="AH81" s="7" t="str">
        <f t="shared" si="33"/>
        <v/>
      </c>
      <c r="AI81" s="5"/>
      <c r="AJ81" s="7" t="str">
        <f t="shared" si="34"/>
        <v/>
      </c>
      <c r="AK81" s="5"/>
      <c r="AL81" s="7" t="str">
        <f t="shared" si="35"/>
        <v/>
      </c>
      <c r="AM81" s="5"/>
      <c r="AN81" s="7" t="str">
        <f t="shared" si="36"/>
        <v/>
      </c>
      <c r="AO81" s="5"/>
      <c r="AP81" s="7" t="str">
        <f t="shared" si="37"/>
        <v/>
      </c>
      <c r="AQ81" s="5"/>
      <c r="AR81" s="7" t="str">
        <f t="shared" si="38"/>
        <v/>
      </c>
      <c r="AS81" s="5"/>
      <c r="AT81" s="7" t="str">
        <f t="shared" si="39"/>
        <v/>
      </c>
      <c r="AU81" s="5"/>
      <c r="AV81" s="5"/>
      <c r="AW81" s="5"/>
      <c r="AX81" s="5"/>
      <c r="AY81" s="5"/>
      <c r="AZ81" s="5"/>
      <c r="BA81" s="5"/>
    </row>
    <row r="82" spans="1:53" ht="14.25">
      <c r="A82" s="4"/>
      <c r="B82" s="5" t="str">
        <f>IF('2026年度健診申込書'!B94&lt;&gt;"",TEXT('2026年度健診申込書'!B94,"YYYY")&amp;TEXT('2026年度健診申込書'!B94,"MM")&amp;TEXT('2026年度健診申込書'!B94,"DD"),"")</f>
        <v/>
      </c>
      <c r="C82" s="5" t="str">
        <f>IF('2026年度健診申込書'!C94&lt;&gt;"",VLOOKUP('2026年度健診申込書'!C94,マスタ!$F$2:$G$11,2,0),"")</f>
        <v/>
      </c>
      <c r="D82" s="7"/>
      <c r="E82" s="7"/>
      <c r="F82" s="7"/>
      <c r="G82" s="7"/>
      <c r="H82" s="5" t="str">
        <f>IF('2026年度健診申込書'!S94&lt;&gt;"",VLOOKUP('2026年度健診申込書'!S94,CourseMaster!$D$1:$G$1002,4,FALSE),IF('2026年度健診申込書'!T94&lt;&gt;"",VLOOKUP('2026年度健診申込書'!T94,CourseMaster!$D$1:$G$1002,4,FALSE),""))</f>
        <v/>
      </c>
      <c r="I82" s="7"/>
      <c r="J82" s="5" t="str">
        <f>CONCATENATE(TRIM(ASC('2026年度健診申込書'!I94))," ",TRIM(ASC('2026年度健診申込書'!J94)))</f>
        <v xml:space="preserve"> </v>
      </c>
      <c r="K82" s="6" t="str">
        <f>CONCATENATE(TRIM('2026年度健診申込書'!K94),"　",TRIM('2026年度健診申込書'!L94))</f>
        <v>　</v>
      </c>
      <c r="L82" s="5" t="str">
        <f>IFERROR(VLOOKUP('2026年度健診申込書'!N94,マスタ!$H$2:$I$3,2,0),"")</f>
        <v/>
      </c>
      <c r="M82" s="5" t="str">
        <f>IF('2026年度健診申込書'!O94&lt;&gt;"",TEXT('2026年度健診申込書'!O94,"YYYY")&amp;TEXT('2026年度健診申込書'!O94,"MM")&amp;TEXT('2026年度健診申込書'!O94,"DD"),"")</f>
        <v/>
      </c>
      <c r="N82" s="5"/>
      <c r="O82" s="5"/>
      <c r="P82" s="8" t="str">
        <f>IF('2026年度健診申込書'!$I94&lt;&gt;"",'2026年度健診申込書'!$C$11,"")</f>
        <v/>
      </c>
      <c r="Q82" s="8" t="str">
        <f>IF('2026年度健診申込書'!$C$10=0,"",IF('2026年度健診申込書'!$P94&lt;&gt;"",'2026年度健診申込書'!$C$10,""))</f>
        <v/>
      </c>
      <c r="R82" s="5" t="str">
        <f>IF('2026年度健診申込書'!P94&lt;&gt;"",'2026年度健診申込書'!P94,"")</f>
        <v/>
      </c>
      <c r="S82" s="5" t="str">
        <f>IF('2026年度健診申込書'!K94&lt;&gt;"",IF('2026年度健診申込書'!$H$7="左記ご住所に送付","2",""),"")</f>
        <v/>
      </c>
      <c r="T82" s="5"/>
      <c r="U82" s="5"/>
      <c r="V82" s="5"/>
      <c r="W82" s="5"/>
      <c r="X82" s="5"/>
      <c r="Y82" s="5"/>
      <c r="Z82" s="5"/>
      <c r="AA82" s="9"/>
      <c r="AB82" s="7" t="str">
        <f t="shared" si="30"/>
        <v/>
      </c>
      <c r="AC82" s="9"/>
      <c r="AD82" s="7" t="str">
        <f t="shared" si="31"/>
        <v/>
      </c>
      <c r="AE82" s="5"/>
      <c r="AF82" s="7" t="str">
        <f t="shared" si="32"/>
        <v/>
      </c>
      <c r="AG82" s="5"/>
      <c r="AH82" s="7" t="str">
        <f t="shared" si="33"/>
        <v/>
      </c>
      <c r="AI82" s="5"/>
      <c r="AJ82" s="7" t="str">
        <f t="shared" si="34"/>
        <v/>
      </c>
      <c r="AK82" s="5"/>
      <c r="AL82" s="7" t="str">
        <f t="shared" si="35"/>
        <v/>
      </c>
      <c r="AM82" s="5"/>
      <c r="AN82" s="7" t="str">
        <f t="shared" si="36"/>
        <v/>
      </c>
      <c r="AO82" s="5"/>
      <c r="AP82" s="7" t="str">
        <f t="shared" si="37"/>
        <v/>
      </c>
      <c r="AQ82" s="5"/>
      <c r="AR82" s="7" t="str">
        <f t="shared" si="38"/>
        <v/>
      </c>
      <c r="AS82" s="5"/>
      <c r="AT82" s="7" t="str">
        <f t="shared" si="39"/>
        <v/>
      </c>
      <c r="AU82" s="5"/>
      <c r="AV82" s="5"/>
      <c r="AW82" s="5"/>
      <c r="AX82" s="5"/>
      <c r="AY82" s="5"/>
      <c r="AZ82" s="5"/>
      <c r="BA82" s="5"/>
    </row>
    <row r="83" spans="1:53" ht="14.25">
      <c r="A83" s="4"/>
      <c r="B83" s="5" t="str">
        <f>IF('2026年度健診申込書'!B95&lt;&gt;"",TEXT('2026年度健診申込書'!B95,"YYYY")&amp;TEXT('2026年度健診申込書'!B95,"MM")&amp;TEXT('2026年度健診申込書'!B95,"DD"),"")</f>
        <v/>
      </c>
      <c r="C83" s="5" t="str">
        <f>IF('2026年度健診申込書'!C95&lt;&gt;"",VLOOKUP('2026年度健診申込書'!C95,マスタ!$F$2:$G$11,2,0),"")</f>
        <v/>
      </c>
      <c r="D83" s="7"/>
      <c r="E83" s="7"/>
      <c r="F83" s="7"/>
      <c r="G83" s="7"/>
      <c r="H83" s="5" t="str">
        <f>IF('2026年度健診申込書'!S95&lt;&gt;"",VLOOKUP('2026年度健診申込書'!S95,CourseMaster!$D$1:$G$1002,4,FALSE),IF('2026年度健診申込書'!T95&lt;&gt;"",VLOOKUP('2026年度健診申込書'!T95,CourseMaster!$D$1:$G$1002,4,FALSE),""))</f>
        <v/>
      </c>
      <c r="I83" s="7"/>
      <c r="J83" s="5" t="str">
        <f>CONCATENATE(TRIM(ASC('2026年度健診申込書'!I95))," ",TRIM(ASC('2026年度健診申込書'!J95)))</f>
        <v xml:space="preserve"> </v>
      </c>
      <c r="K83" s="6" t="str">
        <f>CONCATENATE(TRIM('2026年度健診申込書'!K95),"　",TRIM('2026年度健診申込書'!L95))</f>
        <v>　</v>
      </c>
      <c r="L83" s="5" t="str">
        <f>IFERROR(VLOOKUP('2026年度健診申込書'!N95,マスタ!$H$2:$I$3,2,0),"")</f>
        <v/>
      </c>
      <c r="M83" s="5" t="str">
        <f>IF('2026年度健診申込書'!O95&lt;&gt;"",TEXT('2026年度健診申込書'!O95,"YYYY")&amp;TEXT('2026年度健診申込書'!O95,"MM")&amp;TEXT('2026年度健診申込書'!O95,"DD"),"")</f>
        <v/>
      </c>
      <c r="N83" s="5"/>
      <c r="O83" s="5"/>
      <c r="P83" s="8" t="str">
        <f>IF('2026年度健診申込書'!$I95&lt;&gt;"",'2026年度健診申込書'!$C$11,"")</f>
        <v/>
      </c>
      <c r="Q83" s="8" t="str">
        <f>IF('2026年度健診申込書'!$C$10=0,"",IF('2026年度健診申込書'!$P95&lt;&gt;"",'2026年度健診申込書'!$C$10,""))</f>
        <v/>
      </c>
      <c r="R83" s="5" t="str">
        <f>IF('2026年度健診申込書'!P95&lt;&gt;"",'2026年度健診申込書'!P95,"")</f>
        <v/>
      </c>
      <c r="S83" s="5" t="str">
        <f>IF('2026年度健診申込書'!K95&lt;&gt;"",IF('2026年度健診申込書'!$H$7="左記ご住所に送付","2",""),"")</f>
        <v/>
      </c>
      <c r="T83" s="5"/>
      <c r="U83" s="5"/>
      <c r="V83" s="5"/>
      <c r="W83" s="5"/>
      <c r="X83" s="5"/>
      <c r="Y83" s="5"/>
      <c r="Z83" s="5"/>
      <c r="AA83" s="9"/>
      <c r="AB83" s="7" t="str">
        <f t="shared" si="30"/>
        <v/>
      </c>
      <c r="AC83" s="9"/>
      <c r="AD83" s="7" t="str">
        <f t="shared" si="31"/>
        <v/>
      </c>
      <c r="AE83" s="5"/>
      <c r="AF83" s="7" t="str">
        <f t="shared" si="32"/>
        <v/>
      </c>
      <c r="AG83" s="5"/>
      <c r="AH83" s="7" t="str">
        <f t="shared" si="33"/>
        <v/>
      </c>
      <c r="AI83" s="5"/>
      <c r="AJ83" s="7" t="str">
        <f t="shared" si="34"/>
        <v/>
      </c>
      <c r="AK83" s="5"/>
      <c r="AL83" s="7" t="str">
        <f t="shared" si="35"/>
        <v/>
      </c>
      <c r="AM83" s="5"/>
      <c r="AN83" s="7" t="str">
        <f t="shared" si="36"/>
        <v/>
      </c>
      <c r="AO83" s="5"/>
      <c r="AP83" s="7" t="str">
        <f t="shared" si="37"/>
        <v/>
      </c>
      <c r="AQ83" s="5"/>
      <c r="AR83" s="7" t="str">
        <f t="shared" si="38"/>
        <v/>
      </c>
      <c r="AS83" s="5"/>
      <c r="AT83" s="7" t="str">
        <f t="shared" si="39"/>
        <v/>
      </c>
      <c r="AU83" s="5"/>
      <c r="AV83" s="5"/>
      <c r="AW83" s="5"/>
      <c r="AX83" s="5"/>
      <c r="AY83" s="5"/>
      <c r="AZ83" s="5"/>
      <c r="BA83" s="5"/>
    </row>
    <row r="84" spans="1:53" ht="14.25">
      <c r="A84" s="4"/>
      <c r="B84" s="5" t="str">
        <f>IF('2026年度健診申込書'!B96&lt;&gt;"",TEXT('2026年度健診申込書'!B96,"YYYY")&amp;TEXT('2026年度健診申込書'!B96,"MM")&amp;TEXT('2026年度健診申込書'!B96,"DD"),"")</f>
        <v/>
      </c>
      <c r="C84" s="5" t="str">
        <f>IF('2026年度健診申込書'!C96&lt;&gt;"",VLOOKUP('2026年度健診申込書'!C96,マスタ!$F$2:$G$11,2,0),"")</f>
        <v/>
      </c>
      <c r="D84" s="7"/>
      <c r="E84" s="7"/>
      <c r="F84" s="7"/>
      <c r="G84" s="7"/>
      <c r="H84" s="5" t="str">
        <f>IF('2026年度健診申込書'!S96&lt;&gt;"",VLOOKUP('2026年度健診申込書'!S96,CourseMaster!$D$1:$G$1002,4,FALSE),IF('2026年度健診申込書'!T96&lt;&gt;"",VLOOKUP('2026年度健診申込書'!T96,CourseMaster!$D$1:$G$1002,4,FALSE),""))</f>
        <v/>
      </c>
      <c r="I84" s="7"/>
      <c r="J84" s="5" t="str">
        <f>CONCATENATE(TRIM(ASC('2026年度健診申込書'!I96))," ",TRIM(ASC('2026年度健診申込書'!J96)))</f>
        <v xml:space="preserve"> </v>
      </c>
      <c r="K84" s="6" t="str">
        <f>CONCATENATE(TRIM('2026年度健診申込書'!K96),"　",TRIM('2026年度健診申込書'!L96))</f>
        <v>　</v>
      </c>
      <c r="L84" s="5" t="str">
        <f>IFERROR(VLOOKUP('2026年度健診申込書'!N96,マスタ!$H$2:$I$3,2,0),"")</f>
        <v/>
      </c>
      <c r="M84" s="5" t="str">
        <f>IF('2026年度健診申込書'!O96&lt;&gt;"",TEXT('2026年度健診申込書'!O96,"YYYY")&amp;TEXT('2026年度健診申込書'!O96,"MM")&amp;TEXT('2026年度健診申込書'!O96,"DD"),"")</f>
        <v/>
      </c>
      <c r="N84" s="5"/>
      <c r="O84" s="5"/>
      <c r="P84" s="8" t="str">
        <f>IF('2026年度健診申込書'!$I96&lt;&gt;"",'2026年度健診申込書'!$C$11,"")</f>
        <v/>
      </c>
      <c r="Q84" s="8" t="str">
        <f>IF('2026年度健診申込書'!$C$10=0,"",IF('2026年度健診申込書'!$P96&lt;&gt;"",'2026年度健診申込書'!$C$10,""))</f>
        <v/>
      </c>
      <c r="R84" s="5" t="str">
        <f>IF('2026年度健診申込書'!P96&lt;&gt;"",'2026年度健診申込書'!P96,"")</f>
        <v/>
      </c>
      <c r="S84" s="5" t="str">
        <f>IF('2026年度健診申込書'!K96&lt;&gt;"",IF('2026年度健診申込書'!$H$7="左記ご住所に送付","2",""),"")</f>
        <v/>
      </c>
      <c r="T84" s="5"/>
      <c r="U84" s="5"/>
      <c r="V84" s="5"/>
      <c r="W84" s="5"/>
      <c r="X84" s="5"/>
      <c r="Y84" s="5"/>
      <c r="Z84" s="5"/>
      <c r="AA84" s="9"/>
      <c r="AB84" s="7" t="str">
        <f t="shared" si="30"/>
        <v/>
      </c>
      <c r="AC84" s="9"/>
      <c r="AD84" s="7" t="str">
        <f t="shared" si="31"/>
        <v/>
      </c>
      <c r="AE84" s="5"/>
      <c r="AF84" s="7" t="str">
        <f t="shared" si="32"/>
        <v/>
      </c>
      <c r="AG84" s="5"/>
      <c r="AH84" s="7" t="str">
        <f t="shared" si="33"/>
        <v/>
      </c>
      <c r="AI84" s="5"/>
      <c r="AJ84" s="7" t="str">
        <f t="shared" si="34"/>
        <v/>
      </c>
      <c r="AK84" s="5"/>
      <c r="AL84" s="7" t="str">
        <f t="shared" si="35"/>
        <v/>
      </c>
      <c r="AM84" s="5"/>
      <c r="AN84" s="7" t="str">
        <f t="shared" si="36"/>
        <v/>
      </c>
      <c r="AO84" s="5"/>
      <c r="AP84" s="7" t="str">
        <f t="shared" si="37"/>
        <v/>
      </c>
      <c r="AQ84" s="5"/>
      <c r="AR84" s="7" t="str">
        <f t="shared" si="38"/>
        <v/>
      </c>
      <c r="AS84" s="5"/>
      <c r="AT84" s="7" t="str">
        <f t="shared" si="39"/>
        <v/>
      </c>
      <c r="AU84" s="5"/>
      <c r="AV84" s="5"/>
      <c r="AW84" s="5"/>
      <c r="AX84" s="5"/>
      <c r="AY84" s="5"/>
      <c r="AZ84" s="5"/>
      <c r="BA84" s="5"/>
    </row>
    <row r="85" spans="1:53" ht="14.25">
      <c r="A85" s="4"/>
      <c r="B85" s="5" t="str">
        <f>IF('2026年度健診申込書'!B97&lt;&gt;"",TEXT('2026年度健診申込書'!B97,"YYYY")&amp;TEXT('2026年度健診申込書'!B97,"MM")&amp;TEXT('2026年度健診申込書'!B97,"DD"),"")</f>
        <v/>
      </c>
      <c r="C85" s="5" t="str">
        <f>IF('2026年度健診申込書'!C97&lt;&gt;"",VLOOKUP('2026年度健診申込書'!C97,マスタ!$F$2:$G$11,2,0),"")</f>
        <v/>
      </c>
      <c r="D85" s="7"/>
      <c r="E85" s="7"/>
      <c r="F85" s="7"/>
      <c r="G85" s="7"/>
      <c r="H85" s="5" t="str">
        <f>IF('2026年度健診申込書'!S97&lt;&gt;"",VLOOKUP('2026年度健診申込書'!S97,CourseMaster!$D$1:$G$1002,4,FALSE),IF('2026年度健診申込書'!T97&lt;&gt;"",VLOOKUP('2026年度健診申込書'!T97,CourseMaster!$D$1:$G$1002,4,FALSE),""))</f>
        <v/>
      </c>
      <c r="I85" s="7"/>
      <c r="J85" s="5" t="str">
        <f>CONCATENATE(TRIM(ASC('2026年度健診申込書'!I97))," ",TRIM(ASC('2026年度健診申込書'!J97)))</f>
        <v xml:space="preserve"> </v>
      </c>
      <c r="K85" s="6" t="str">
        <f>CONCATENATE(TRIM('2026年度健診申込書'!K97),"　",TRIM('2026年度健診申込書'!L97))</f>
        <v>　</v>
      </c>
      <c r="L85" s="5" t="str">
        <f>IFERROR(VLOOKUP('2026年度健診申込書'!N97,マスタ!$H$2:$I$3,2,0),"")</f>
        <v/>
      </c>
      <c r="M85" s="5" t="str">
        <f>IF('2026年度健診申込書'!O97&lt;&gt;"",TEXT('2026年度健診申込書'!O97,"YYYY")&amp;TEXT('2026年度健診申込書'!O97,"MM")&amp;TEXT('2026年度健診申込書'!O97,"DD"),"")</f>
        <v/>
      </c>
      <c r="N85" s="5"/>
      <c r="O85" s="5"/>
      <c r="P85" s="8" t="str">
        <f>IF('2026年度健診申込書'!$I97&lt;&gt;"",'2026年度健診申込書'!$C$11,"")</f>
        <v/>
      </c>
      <c r="Q85" s="8" t="str">
        <f>IF('2026年度健診申込書'!$C$10=0,"",IF('2026年度健診申込書'!$P97&lt;&gt;"",'2026年度健診申込書'!$C$10,""))</f>
        <v/>
      </c>
      <c r="R85" s="5" t="str">
        <f>IF('2026年度健診申込書'!P97&lt;&gt;"",'2026年度健診申込書'!P97,"")</f>
        <v/>
      </c>
      <c r="S85" s="5" t="str">
        <f>IF('2026年度健診申込書'!K97&lt;&gt;"",IF('2026年度健診申込書'!$H$7="左記ご住所に送付","2",""),"")</f>
        <v/>
      </c>
      <c r="T85" s="5"/>
      <c r="U85" s="5"/>
      <c r="V85" s="5"/>
      <c r="W85" s="5"/>
      <c r="X85" s="5"/>
      <c r="Y85" s="5"/>
      <c r="Z85" s="5"/>
      <c r="AA85" s="9"/>
      <c r="AB85" s="7" t="str">
        <f t="shared" si="30"/>
        <v/>
      </c>
      <c r="AC85" s="9"/>
      <c r="AD85" s="7" t="str">
        <f t="shared" si="31"/>
        <v/>
      </c>
      <c r="AE85" s="5"/>
      <c r="AF85" s="7" t="str">
        <f t="shared" si="32"/>
        <v/>
      </c>
      <c r="AG85" s="5"/>
      <c r="AH85" s="7" t="str">
        <f t="shared" si="33"/>
        <v/>
      </c>
      <c r="AI85" s="5"/>
      <c r="AJ85" s="7" t="str">
        <f t="shared" si="34"/>
        <v/>
      </c>
      <c r="AK85" s="5"/>
      <c r="AL85" s="7" t="str">
        <f t="shared" si="35"/>
        <v/>
      </c>
      <c r="AM85" s="5"/>
      <c r="AN85" s="7" t="str">
        <f t="shared" si="36"/>
        <v/>
      </c>
      <c r="AO85" s="5"/>
      <c r="AP85" s="7" t="str">
        <f t="shared" si="37"/>
        <v/>
      </c>
      <c r="AQ85" s="5"/>
      <c r="AR85" s="7" t="str">
        <f t="shared" si="38"/>
        <v/>
      </c>
      <c r="AS85" s="5"/>
      <c r="AT85" s="7" t="str">
        <f t="shared" si="39"/>
        <v/>
      </c>
      <c r="AU85" s="5"/>
      <c r="AV85" s="5"/>
      <c r="AW85" s="5"/>
      <c r="AX85" s="5"/>
      <c r="AY85" s="5"/>
      <c r="AZ85" s="5"/>
      <c r="BA85" s="5"/>
    </row>
    <row r="86" spans="1:53" ht="14.25">
      <c r="A86" s="4"/>
      <c r="B86" s="5" t="str">
        <f>IF('2026年度健診申込書'!B98&lt;&gt;"",TEXT('2026年度健診申込書'!B98,"YYYY")&amp;TEXT('2026年度健診申込書'!B98,"MM")&amp;TEXT('2026年度健診申込書'!B98,"DD"),"")</f>
        <v/>
      </c>
      <c r="C86" s="5" t="str">
        <f>IF('2026年度健診申込書'!C98&lt;&gt;"",VLOOKUP('2026年度健診申込書'!C98,マスタ!$F$2:$G$11,2,0),"")</f>
        <v/>
      </c>
      <c r="D86" s="7"/>
      <c r="E86" s="7"/>
      <c r="F86" s="7"/>
      <c r="G86" s="7"/>
      <c r="H86" s="5" t="str">
        <f>IF('2026年度健診申込書'!S98&lt;&gt;"",VLOOKUP('2026年度健診申込書'!S98,CourseMaster!$D$1:$G$1002,4,FALSE),IF('2026年度健診申込書'!T98&lt;&gt;"",VLOOKUP('2026年度健診申込書'!T98,CourseMaster!$D$1:$G$1002,4,FALSE),""))</f>
        <v/>
      </c>
      <c r="I86" s="7"/>
      <c r="J86" s="5" t="str">
        <f>CONCATENATE(TRIM(ASC('2026年度健診申込書'!I98))," ",TRIM(ASC('2026年度健診申込書'!J98)))</f>
        <v xml:space="preserve"> </v>
      </c>
      <c r="K86" s="6" t="str">
        <f>CONCATENATE(TRIM('2026年度健診申込書'!K98),"　",TRIM('2026年度健診申込書'!L98))</f>
        <v>　</v>
      </c>
      <c r="L86" s="5" t="str">
        <f>IFERROR(VLOOKUP('2026年度健診申込書'!N98,マスタ!$H$2:$I$3,2,0),"")</f>
        <v/>
      </c>
      <c r="M86" s="5" t="str">
        <f>IF('2026年度健診申込書'!O98&lt;&gt;"",TEXT('2026年度健診申込書'!O98,"YYYY")&amp;TEXT('2026年度健診申込書'!O98,"MM")&amp;TEXT('2026年度健診申込書'!O98,"DD"),"")</f>
        <v/>
      </c>
      <c r="N86" s="5"/>
      <c r="O86" s="5"/>
      <c r="P86" s="8" t="str">
        <f>IF('2026年度健診申込書'!$I98&lt;&gt;"",'2026年度健診申込書'!$C$11,"")</f>
        <v/>
      </c>
      <c r="Q86" s="8" t="str">
        <f>IF('2026年度健診申込書'!$C$10=0,"",IF('2026年度健診申込書'!$P98&lt;&gt;"",'2026年度健診申込書'!$C$10,""))</f>
        <v/>
      </c>
      <c r="R86" s="5" t="str">
        <f>IF('2026年度健診申込書'!P98&lt;&gt;"",'2026年度健診申込書'!P98,"")</f>
        <v/>
      </c>
      <c r="S86" s="5" t="str">
        <f>IF('2026年度健診申込書'!K98&lt;&gt;"",IF('2026年度健診申込書'!$H$7="左記ご住所に送付","2",""),"")</f>
        <v/>
      </c>
      <c r="T86" s="5"/>
      <c r="U86" s="5"/>
      <c r="V86" s="5"/>
      <c r="W86" s="5"/>
      <c r="X86" s="5"/>
      <c r="Y86" s="5"/>
      <c r="Z86" s="5"/>
      <c r="AA86" s="9"/>
      <c r="AB86" s="7" t="str">
        <f t="shared" si="30"/>
        <v/>
      </c>
      <c r="AC86" s="9"/>
      <c r="AD86" s="7" t="str">
        <f t="shared" si="31"/>
        <v/>
      </c>
      <c r="AE86" s="5"/>
      <c r="AF86" s="7" t="str">
        <f t="shared" si="32"/>
        <v/>
      </c>
      <c r="AG86" s="5"/>
      <c r="AH86" s="7" t="str">
        <f t="shared" si="33"/>
        <v/>
      </c>
      <c r="AI86" s="5"/>
      <c r="AJ86" s="7" t="str">
        <f t="shared" si="34"/>
        <v/>
      </c>
      <c r="AK86" s="5"/>
      <c r="AL86" s="7" t="str">
        <f t="shared" si="35"/>
        <v/>
      </c>
      <c r="AM86" s="5"/>
      <c r="AN86" s="7" t="str">
        <f t="shared" si="36"/>
        <v/>
      </c>
      <c r="AO86" s="5"/>
      <c r="AP86" s="7" t="str">
        <f t="shared" si="37"/>
        <v/>
      </c>
      <c r="AQ86" s="5"/>
      <c r="AR86" s="7" t="str">
        <f t="shared" si="38"/>
        <v/>
      </c>
      <c r="AS86" s="5"/>
      <c r="AT86" s="7" t="str">
        <f t="shared" si="39"/>
        <v/>
      </c>
      <c r="AU86" s="5"/>
      <c r="AV86" s="5"/>
      <c r="AW86" s="5"/>
      <c r="AX86" s="5"/>
      <c r="AY86" s="5"/>
      <c r="AZ86" s="5"/>
      <c r="BA86" s="5"/>
    </row>
    <row r="87" spans="1:53" ht="14.25">
      <c r="A87" s="4"/>
      <c r="B87" s="5" t="str">
        <f>IF('2026年度健診申込書'!B99&lt;&gt;"",TEXT('2026年度健診申込書'!B99,"YYYY")&amp;TEXT('2026年度健診申込書'!B99,"MM")&amp;TEXT('2026年度健診申込書'!B99,"DD"),"")</f>
        <v/>
      </c>
      <c r="C87" s="5" t="str">
        <f>IF('2026年度健診申込書'!C99&lt;&gt;"",VLOOKUP('2026年度健診申込書'!C99,マスタ!$F$2:$G$11,2,0),"")</f>
        <v/>
      </c>
      <c r="D87" s="7"/>
      <c r="E87" s="7"/>
      <c r="F87" s="7"/>
      <c r="G87" s="7"/>
      <c r="H87" s="5" t="str">
        <f>IF('2026年度健診申込書'!S99&lt;&gt;"",VLOOKUP('2026年度健診申込書'!S99,CourseMaster!$D$1:$G$1002,4,FALSE),IF('2026年度健診申込書'!T99&lt;&gt;"",VLOOKUP('2026年度健診申込書'!T99,CourseMaster!$D$1:$G$1002,4,FALSE),""))</f>
        <v/>
      </c>
      <c r="I87" s="7"/>
      <c r="J87" s="5" t="str">
        <f>CONCATENATE(TRIM(ASC('2026年度健診申込書'!I99))," ",TRIM(ASC('2026年度健診申込書'!J99)))</f>
        <v xml:space="preserve"> </v>
      </c>
      <c r="K87" s="6" t="str">
        <f>CONCATENATE(TRIM('2026年度健診申込書'!K99),"　",TRIM('2026年度健診申込書'!L99))</f>
        <v>　</v>
      </c>
      <c r="L87" s="5" t="str">
        <f>IFERROR(VLOOKUP('2026年度健診申込書'!N99,マスタ!$H$2:$I$3,2,0),"")</f>
        <v/>
      </c>
      <c r="M87" s="5" t="str">
        <f>IF('2026年度健診申込書'!O99&lt;&gt;"",TEXT('2026年度健診申込書'!O99,"YYYY")&amp;TEXT('2026年度健診申込書'!O99,"MM")&amp;TEXT('2026年度健診申込書'!O99,"DD"),"")</f>
        <v/>
      </c>
      <c r="N87" s="5"/>
      <c r="O87" s="5"/>
      <c r="P87" s="8" t="str">
        <f>IF('2026年度健診申込書'!$I99&lt;&gt;"",'2026年度健診申込書'!$C$11,"")</f>
        <v/>
      </c>
      <c r="Q87" s="8" t="str">
        <f>IF('2026年度健診申込書'!$C$10=0,"",IF('2026年度健診申込書'!$P99&lt;&gt;"",'2026年度健診申込書'!$C$10,""))</f>
        <v/>
      </c>
      <c r="R87" s="5" t="str">
        <f>IF('2026年度健診申込書'!P99&lt;&gt;"",'2026年度健診申込書'!P99,"")</f>
        <v/>
      </c>
      <c r="S87" s="5" t="str">
        <f>IF('2026年度健診申込書'!K99&lt;&gt;"",IF('2026年度健診申込書'!$H$7="左記ご住所に送付","2",""),"")</f>
        <v/>
      </c>
      <c r="T87" s="5"/>
      <c r="U87" s="5"/>
      <c r="V87" s="5"/>
      <c r="W87" s="5"/>
      <c r="X87" s="5"/>
      <c r="Y87" s="5"/>
      <c r="Z87" s="5"/>
      <c r="AA87" s="9"/>
      <c r="AB87" s="7" t="str">
        <f t="shared" si="30"/>
        <v/>
      </c>
      <c r="AC87" s="9"/>
      <c r="AD87" s="7" t="str">
        <f t="shared" si="31"/>
        <v/>
      </c>
      <c r="AE87" s="5"/>
      <c r="AF87" s="7" t="str">
        <f t="shared" si="32"/>
        <v/>
      </c>
      <c r="AG87" s="5"/>
      <c r="AH87" s="7" t="str">
        <f t="shared" si="33"/>
        <v/>
      </c>
      <c r="AI87" s="5"/>
      <c r="AJ87" s="7" t="str">
        <f t="shared" si="34"/>
        <v/>
      </c>
      <c r="AK87" s="5"/>
      <c r="AL87" s="7" t="str">
        <f t="shared" si="35"/>
        <v/>
      </c>
      <c r="AM87" s="5"/>
      <c r="AN87" s="7" t="str">
        <f t="shared" si="36"/>
        <v/>
      </c>
      <c r="AO87" s="5"/>
      <c r="AP87" s="7" t="str">
        <f t="shared" si="37"/>
        <v/>
      </c>
      <c r="AQ87" s="5"/>
      <c r="AR87" s="7" t="str">
        <f t="shared" si="38"/>
        <v/>
      </c>
      <c r="AS87" s="5"/>
      <c r="AT87" s="7" t="str">
        <f t="shared" si="39"/>
        <v/>
      </c>
      <c r="AU87" s="5"/>
      <c r="AV87" s="5"/>
      <c r="AW87" s="5"/>
      <c r="AX87" s="5"/>
      <c r="AY87" s="5"/>
      <c r="AZ87" s="5"/>
      <c r="BA87" s="5"/>
    </row>
    <row r="88" spans="1:53" ht="14.25">
      <c r="A88" s="4"/>
      <c r="B88" s="5" t="str">
        <f>IF('2026年度健診申込書'!B100&lt;&gt;"",TEXT('2026年度健診申込書'!B100,"YYYY")&amp;TEXT('2026年度健診申込書'!B100,"MM")&amp;TEXT('2026年度健診申込書'!B100,"DD"),"")</f>
        <v/>
      </c>
      <c r="C88" s="5" t="str">
        <f>IF('2026年度健診申込書'!C100&lt;&gt;"",VLOOKUP('2026年度健診申込書'!C100,マスタ!$F$2:$G$11,2,0),"")</f>
        <v/>
      </c>
      <c r="D88" s="7"/>
      <c r="E88" s="7"/>
      <c r="F88" s="7"/>
      <c r="G88" s="7"/>
      <c r="H88" s="5" t="str">
        <f>IF('2026年度健診申込書'!S100&lt;&gt;"",VLOOKUP('2026年度健診申込書'!S100,CourseMaster!$D$1:$G$1002,4,FALSE),IF('2026年度健診申込書'!T100&lt;&gt;"",VLOOKUP('2026年度健診申込書'!T100,CourseMaster!$D$1:$G$1002,4,FALSE),""))</f>
        <v/>
      </c>
      <c r="I88" s="7"/>
      <c r="J88" s="5" t="str">
        <f>CONCATENATE(TRIM(ASC('2026年度健診申込書'!I100))," ",TRIM(ASC('2026年度健診申込書'!J100)))</f>
        <v xml:space="preserve"> </v>
      </c>
      <c r="K88" s="6" t="str">
        <f>CONCATENATE(TRIM('2026年度健診申込書'!K100),"　",TRIM('2026年度健診申込書'!L100))</f>
        <v>　</v>
      </c>
      <c r="L88" s="5" t="str">
        <f>IFERROR(VLOOKUP('2026年度健診申込書'!N100,マスタ!$H$2:$I$3,2,0),"")</f>
        <v/>
      </c>
      <c r="M88" s="5" t="str">
        <f>IF('2026年度健診申込書'!O100&lt;&gt;"",TEXT('2026年度健診申込書'!O100,"YYYY")&amp;TEXT('2026年度健診申込書'!O100,"MM")&amp;TEXT('2026年度健診申込書'!O100,"DD"),"")</f>
        <v/>
      </c>
      <c r="N88" s="5"/>
      <c r="O88" s="5"/>
      <c r="P88" s="8" t="str">
        <f>IF('2026年度健診申込書'!$I100&lt;&gt;"",'2026年度健診申込書'!$C$11,"")</f>
        <v/>
      </c>
      <c r="Q88" s="8" t="str">
        <f>IF('2026年度健診申込書'!$C$10=0,"",IF('2026年度健診申込書'!$P100&lt;&gt;"",'2026年度健診申込書'!$C$10,""))</f>
        <v/>
      </c>
      <c r="R88" s="5" t="str">
        <f>IF('2026年度健診申込書'!P100&lt;&gt;"",'2026年度健診申込書'!P100,"")</f>
        <v/>
      </c>
      <c r="S88" s="5" t="str">
        <f>IF('2026年度健診申込書'!K100&lt;&gt;"",IF('2026年度健診申込書'!$H$7="左記ご住所に送付","2",""),"")</f>
        <v/>
      </c>
      <c r="T88" s="5"/>
      <c r="U88" s="5"/>
      <c r="V88" s="5"/>
      <c r="W88" s="5"/>
      <c r="X88" s="5"/>
      <c r="Y88" s="5"/>
      <c r="Z88" s="5"/>
      <c r="AA88" s="9"/>
      <c r="AB88" s="7" t="str">
        <f t="shared" si="30"/>
        <v/>
      </c>
      <c r="AC88" s="9"/>
      <c r="AD88" s="7" t="str">
        <f t="shared" si="31"/>
        <v/>
      </c>
      <c r="AE88" s="5"/>
      <c r="AF88" s="7" t="str">
        <f t="shared" si="32"/>
        <v/>
      </c>
      <c r="AG88" s="5"/>
      <c r="AH88" s="7" t="str">
        <f t="shared" si="33"/>
        <v/>
      </c>
      <c r="AI88" s="5"/>
      <c r="AJ88" s="7" t="str">
        <f t="shared" si="34"/>
        <v/>
      </c>
      <c r="AK88" s="5"/>
      <c r="AL88" s="7" t="str">
        <f t="shared" si="35"/>
        <v/>
      </c>
      <c r="AM88" s="5"/>
      <c r="AN88" s="7" t="str">
        <f t="shared" si="36"/>
        <v/>
      </c>
      <c r="AO88" s="5"/>
      <c r="AP88" s="7" t="str">
        <f t="shared" si="37"/>
        <v/>
      </c>
      <c r="AQ88" s="5"/>
      <c r="AR88" s="7" t="str">
        <f t="shared" si="38"/>
        <v/>
      </c>
      <c r="AS88" s="5"/>
      <c r="AT88" s="7" t="str">
        <f t="shared" si="39"/>
        <v/>
      </c>
      <c r="AU88" s="5"/>
      <c r="AV88" s="5"/>
      <c r="AW88" s="5"/>
      <c r="AX88" s="5"/>
      <c r="AY88" s="5"/>
      <c r="AZ88" s="5"/>
      <c r="BA88" s="5"/>
    </row>
    <row r="89" spans="1:53" ht="14.25">
      <c r="A89" s="4"/>
      <c r="B89" s="5" t="str">
        <f>IF('2026年度健診申込書'!B101&lt;&gt;"",TEXT('2026年度健診申込書'!B101,"YYYY")&amp;TEXT('2026年度健診申込書'!B101,"MM")&amp;TEXT('2026年度健診申込書'!B101,"DD"),"")</f>
        <v/>
      </c>
      <c r="C89" s="5" t="str">
        <f>IF('2026年度健診申込書'!C101&lt;&gt;"",VLOOKUP('2026年度健診申込書'!C101,マスタ!$F$2:$G$11,2,0),"")</f>
        <v/>
      </c>
      <c r="D89" s="7"/>
      <c r="E89" s="7"/>
      <c r="F89" s="7"/>
      <c r="G89" s="7"/>
      <c r="H89" s="5" t="str">
        <f>IF('2026年度健診申込書'!S101&lt;&gt;"",VLOOKUP('2026年度健診申込書'!S101,CourseMaster!$D$1:$G$1002,4,FALSE),IF('2026年度健診申込書'!T101&lt;&gt;"",VLOOKUP('2026年度健診申込書'!T101,CourseMaster!$D$1:$G$1002,4,FALSE),""))</f>
        <v/>
      </c>
      <c r="I89" s="7"/>
      <c r="J89" s="5" t="str">
        <f>CONCATENATE(TRIM(ASC('2026年度健診申込書'!I101))," ",TRIM(ASC('2026年度健診申込書'!J101)))</f>
        <v xml:space="preserve"> </v>
      </c>
      <c r="K89" s="6" t="str">
        <f>CONCATENATE(TRIM('2026年度健診申込書'!K101),"　",TRIM('2026年度健診申込書'!L101))</f>
        <v>　</v>
      </c>
      <c r="L89" s="5" t="str">
        <f>IFERROR(VLOOKUP('2026年度健診申込書'!N101,マスタ!$H$2:$I$3,2,0),"")</f>
        <v/>
      </c>
      <c r="M89" s="5" t="str">
        <f>IF('2026年度健診申込書'!O101&lt;&gt;"",TEXT('2026年度健診申込書'!O101,"YYYY")&amp;TEXT('2026年度健診申込書'!O101,"MM")&amp;TEXT('2026年度健診申込書'!O101,"DD"),"")</f>
        <v/>
      </c>
      <c r="N89" s="5"/>
      <c r="O89" s="5"/>
      <c r="P89" s="8" t="str">
        <f>IF('2026年度健診申込書'!$I101&lt;&gt;"",'2026年度健診申込書'!$C$11,"")</f>
        <v/>
      </c>
      <c r="Q89" s="8" t="str">
        <f>IF('2026年度健診申込書'!$C$10=0,"",IF('2026年度健診申込書'!$P101&lt;&gt;"",'2026年度健診申込書'!$C$10,""))</f>
        <v/>
      </c>
      <c r="R89" s="5" t="str">
        <f>IF('2026年度健診申込書'!P101&lt;&gt;"",'2026年度健診申込書'!P101,"")</f>
        <v/>
      </c>
      <c r="S89" s="5" t="str">
        <f>IF('2026年度健診申込書'!K101&lt;&gt;"",IF('2026年度健診申込書'!$H$7="左記ご住所に送付","2",""),"")</f>
        <v/>
      </c>
      <c r="T89" s="5"/>
      <c r="U89" s="5"/>
      <c r="V89" s="5"/>
      <c r="W89" s="5"/>
      <c r="X89" s="5"/>
      <c r="Y89" s="5"/>
      <c r="Z89" s="5"/>
      <c r="AA89" s="9"/>
      <c r="AB89" s="7" t="str">
        <f t="shared" si="30"/>
        <v/>
      </c>
      <c r="AC89" s="9"/>
      <c r="AD89" s="7" t="str">
        <f t="shared" si="31"/>
        <v/>
      </c>
      <c r="AE89" s="5"/>
      <c r="AF89" s="7" t="str">
        <f t="shared" si="32"/>
        <v/>
      </c>
      <c r="AG89" s="5"/>
      <c r="AH89" s="7" t="str">
        <f t="shared" si="33"/>
        <v/>
      </c>
      <c r="AI89" s="5"/>
      <c r="AJ89" s="7" t="str">
        <f t="shared" si="34"/>
        <v/>
      </c>
      <c r="AK89" s="5"/>
      <c r="AL89" s="7" t="str">
        <f t="shared" si="35"/>
        <v/>
      </c>
      <c r="AM89" s="5"/>
      <c r="AN89" s="7" t="str">
        <f t="shared" si="36"/>
        <v/>
      </c>
      <c r="AO89" s="5"/>
      <c r="AP89" s="7" t="str">
        <f t="shared" si="37"/>
        <v/>
      </c>
      <c r="AQ89" s="5"/>
      <c r="AR89" s="7" t="str">
        <f t="shared" si="38"/>
        <v/>
      </c>
      <c r="AS89" s="5"/>
      <c r="AT89" s="7" t="str">
        <f t="shared" si="39"/>
        <v/>
      </c>
      <c r="AU89" s="5"/>
      <c r="AV89" s="5"/>
      <c r="AW89" s="5"/>
      <c r="AX89" s="5"/>
      <c r="AY89" s="5"/>
      <c r="AZ89" s="5"/>
      <c r="BA89" s="5"/>
    </row>
    <row r="90" spans="1:53" ht="14.25">
      <c r="A90" s="4"/>
      <c r="B90" s="5" t="str">
        <f>IF('2026年度健診申込書'!B102&lt;&gt;"",TEXT('2026年度健診申込書'!B102,"YYYY")&amp;TEXT('2026年度健診申込書'!B102,"MM")&amp;TEXT('2026年度健診申込書'!B102,"DD"),"")</f>
        <v/>
      </c>
      <c r="C90" s="5" t="str">
        <f>IF('2026年度健診申込書'!C102&lt;&gt;"",VLOOKUP('2026年度健診申込書'!C102,マスタ!$F$2:$G$11,2,0),"")</f>
        <v/>
      </c>
      <c r="D90" s="7"/>
      <c r="E90" s="7"/>
      <c r="F90" s="7"/>
      <c r="G90" s="7"/>
      <c r="H90" s="5" t="str">
        <f>IF('2026年度健診申込書'!S102&lt;&gt;"",VLOOKUP('2026年度健診申込書'!S102,CourseMaster!$D$1:$G$1002,4,FALSE),IF('2026年度健診申込書'!T102&lt;&gt;"",VLOOKUP('2026年度健診申込書'!T102,CourseMaster!$D$1:$G$1002,4,FALSE),""))</f>
        <v/>
      </c>
      <c r="I90" s="7"/>
      <c r="J90" s="5" t="str">
        <f>CONCATENATE(TRIM(ASC('2026年度健診申込書'!I102))," ",TRIM(ASC('2026年度健診申込書'!J102)))</f>
        <v xml:space="preserve"> </v>
      </c>
      <c r="K90" s="6" t="str">
        <f>CONCATENATE(TRIM('2026年度健診申込書'!K102),"　",TRIM('2026年度健診申込書'!L102))</f>
        <v>　</v>
      </c>
      <c r="L90" s="5" t="str">
        <f>IFERROR(VLOOKUP('2026年度健診申込書'!N102,マスタ!$H$2:$I$3,2,0),"")</f>
        <v/>
      </c>
      <c r="M90" s="5" t="str">
        <f>IF('2026年度健診申込書'!O102&lt;&gt;"",TEXT('2026年度健診申込書'!O102,"YYYY")&amp;TEXT('2026年度健診申込書'!O102,"MM")&amp;TEXT('2026年度健診申込書'!O102,"DD"),"")</f>
        <v/>
      </c>
      <c r="N90" s="5"/>
      <c r="O90" s="5"/>
      <c r="P90" s="8" t="str">
        <f>IF('2026年度健診申込書'!$I102&lt;&gt;"",'2026年度健診申込書'!$C$11,"")</f>
        <v/>
      </c>
      <c r="Q90" s="8" t="str">
        <f>IF('2026年度健診申込書'!$C$10=0,"",IF('2026年度健診申込書'!$P102&lt;&gt;"",'2026年度健診申込書'!$C$10,""))</f>
        <v/>
      </c>
      <c r="R90" s="5" t="str">
        <f>IF('2026年度健診申込書'!P102&lt;&gt;"",'2026年度健診申込書'!P102,"")</f>
        <v/>
      </c>
      <c r="S90" s="5" t="str">
        <f>IF('2026年度健診申込書'!K102&lt;&gt;"",IF('2026年度健診申込書'!$H$7="左記ご住所に送付","2",""),"")</f>
        <v/>
      </c>
      <c r="T90" s="5"/>
      <c r="U90" s="5"/>
      <c r="V90" s="5"/>
      <c r="W90" s="5"/>
      <c r="X90" s="5"/>
      <c r="Y90" s="5"/>
      <c r="Z90" s="5"/>
      <c r="AA90" s="9"/>
      <c r="AB90" s="7" t="str">
        <f t="shared" si="30"/>
        <v/>
      </c>
      <c r="AC90" s="9"/>
      <c r="AD90" s="7" t="str">
        <f t="shared" si="31"/>
        <v/>
      </c>
      <c r="AE90" s="5"/>
      <c r="AF90" s="7" t="str">
        <f t="shared" si="32"/>
        <v/>
      </c>
      <c r="AG90" s="5"/>
      <c r="AH90" s="7" t="str">
        <f t="shared" si="33"/>
        <v/>
      </c>
      <c r="AI90" s="5"/>
      <c r="AJ90" s="7" t="str">
        <f t="shared" si="34"/>
        <v/>
      </c>
      <c r="AK90" s="5"/>
      <c r="AL90" s="7" t="str">
        <f t="shared" si="35"/>
        <v/>
      </c>
      <c r="AM90" s="5"/>
      <c r="AN90" s="7" t="str">
        <f t="shared" si="36"/>
        <v/>
      </c>
      <c r="AO90" s="5"/>
      <c r="AP90" s="7" t="str">
        <f t="shared" si="37"/>
        <v/>
      </c>
      <c r="AQ90" s="5"/>
      <c r="AR90" s="7" t="str">
        <f t="shared" si="38"/>
        <v/>
      </c>
      <c r="AS90" s="5"/>
      <c r="AT90" s="7" t="str">
        <f t="shared" si="39"/>
        <v/>
      </c>
      <c r="AU90" s="5"/>
      <c r="AV90" s="5"/>
      <c r="AW90" s="5"/>
      <c r="AX90" s="5"/>
      <c r="AY90" s="5"/>
      <c r="AZ90" s="5"/>
      <c r="BA90" s="5"/>
    </row>
    <row r="91" spans="1:53" ht="14.25">
      <c r="A91" s="4"/>
      <c r="B91" s="5" t="str">
        <f>IF('2026年度健診申込書'!B103&lt;&gt;"",TEXT('2026年度健診申込書'!B103,"YYYY")&amp;TEXT('2026年度健診申込書'!B103,"MM")&amp;TEXT('2026年度健診申込書'!B103,"DD"),"")</f>
        <v/>
      </c>
      <c r="C91" s="5" t="str">
        <f>IF('2026年度健診申込書'!C103&lt;&gt;"",VLOOKUP('2026年度健診申込書'!C103,マスタ!$F$2:$G$11,2,0),"")</f>
        <v/>
      </c>
      <c r="D91" s="7"/>
      <c r="E91" s="7"/>
      <c r="F91" s="7"/>
      <c r="G91" s="7"/>
      <c r="H91" s="5" t="str">
        <f>IF('2026年度健診申込書'!S103&lt;&gt;"",VLOOKUP('2026年度健診申込書'!S103,CourseMaster!$D$1:$G$1002,4,FALSE),IF('2026年度健診申込書'!T103&lt;&gt;"",VLOOKUP('2026年度健診申込書'!T103,CourseMaster!$D$1:$G$1002,4,FALSE),""))</f>
        <v/>
      </c>
      <c r="I91" s="7"/>
      <c r="J91" s="5" t="str">
        <f>CONCATENATE(TRIM(ASC('2026年度健診申込書'!I103))," ",TRIM(ASC('2026年度健診申込書'!J103)))</f>
        <v xml:space="preserve"> </v>
      </c>
      <c r="K91" s="6" t="str">
        <f>CONCATENATE(TRIM('2026年度健診申込書'!K103),"　",TRIM('2026年度健診申込書'!L103))</f>
        <v>　</v>
      </c>
      <c r="L91" s="5" t="str">
        <f>IFERROR(VLOOKUP('2026年度健診申込書'!N103,マスタ!$H$2:$I$3,2,0),"")</f>
        <v/>
      </c>
      <c r="M91" s="5" t="str">
        <f>IF('2026年度健診申込書'!O103&lt;&gt;"",TEXT('2026年度健診申込書'!O103,"YYYY")&amp;TEXT('2026年度健診申込書'!O103,"MM")&amp;TEXT('2026年度健診申込書'!O103,"DD"),"")</f>
        <v/>
      </c>
      <c r="N91" s="5"/>
      <c r="O91" s="5"/>
      <c r="P91" s="8" t="str">
        <f>IF('2026年度健診申込書'!$I103&lt;&gt;"",'2026年度健診申込書'!$C$11,"")</f>
        <v/>
      </c>
      <c r="Q91" s="8" t="str">
        <f>IF('2026年度健診申込書'!$C$10=0,"",IF('2026年度健診申込書'!$P103&lt;&gt;"",'2026年度健診申込書'!$C$10,""))</f>
        <v/>
      </c>
      <c r="R91" s="5" t="str">
        <f>IF('2026年度健診申込書'!P103&lt;&gt;"",'2026年度健診申込書'!P103,"")</f>
        <v/>
      </c>
      <c r="S91" s="5" t="str">
        <f>IF('2026年度健診申込書'!K103&lt;&gt;"",IF('2026年度健診申込書'!$H$7="左記ご住所に送付","2",""),"")</f>
        <v/>
      </c>
      <c r="T91" s="5"/>
      <c r="U91" s="5"/>
      <c r="V91" s="5"/>
      <c r="W91" s="5"/>
      <c r="X91" s="5"/>
      <c r="Y91" s="5"/>
      <c r="Z91" s="5"/>
      <c r="AA91" s="9"/>
      <c r="AB91" s="7" t="str">
        <f t="shared" si="30"/>
        <v/>
      </c>
      <c r="AC91" s="9"/>
      <c r="AD91" s="7" t="str">
        <f t="shared" si="31"/>
        <v/>
      </c>
      <c r="AE91" s="5"/>
      <c r="AF91" s="7" t="str">
        <f t="shared" si="32"/>
        <v/>
      </c>
      <c r="AG91" s="5"/>
      <c r="AH91" s="7" t="str">
        <f t="shared" si="33"/>
        <v/>
      </c>
      <c r="AI91" s="5"/>
      <c r="AJ91" s="7" t="str">
        <f t="shared" si="34"/>
        <v/>
      </c>
      <c r="AK91" s="5"/>
      <c r="AL91" s="7" t="str">
        <f t="shared" si="35"/>
        <v/>
      </c>
      <c r="AM91" s="5"/>
      <c r="AN91" s="7" t="str">
        <f t="shared" si="36"/>
        <v/>
      </c>
      <c r="AO91" s="5"/>
      <c r="AP91" s="7" t="str">
        <f t="shared" si="37"/>
        <v/>
      </c>
      <c r="AQ91" s="5"/>
      <c r="AR91" s="7" t="str">
        <f t="shared" si="38"/>
        <v/>
      </c>
      <c r="AS91" s="5"/>
      <c r="AT91" s="7" t="str">
        <f t="shared" si="39"/>
        <v/>
      </c>
      <c r="AU91" s="5"/>
      <c r="AV91" s="5"/>
      <c r="AW91" s="5"/>
      <c r="AX91" s="5"/>
      <c r="AY91" s="5"/>
      <c r="AZ91" s="5"/>
      <c r="BA91" s="5"/>
    </row>
    <row r="92" spans="1:53" ht="14.25">
      <c r="A92" s="4"/>
      <c r="B92" s="5" t="str">
        <f>IF('2026年度健診申込書'!B104&lt;&gt;"",TEXT('2026年度健診申込書'!B104,"YYYY")&amp;TEXT('2026年度健診申込書'!B104,"MM")&amp;TEXT('2026年度健診申込書'!B104,"DD"),"")</f>
        <v/>
      </c>
      <c r="C92" s="5" t="str">
        <f>IF('2026年度健診申込書'!C104&lt;&gt;"",VLOOKUP('2026年度健診申込書'!C104,マスタ!$F$2:$G$11,2,0),"")</f>
        <v/>
      </c>
      <c r="D92" s="7"/>
      <c r="E92" s="7"/>
      <c r="F92" s="7"/>
      <c r="G92" s="7"/>
      <c r="H92" s="5" t="str">
        <f>IF('2026年度健診申込書'!S104&lt;&gt;"",VLOOKUP('2026年度健診申込書'!S104,CourseMaster!$D$1:$G$1002,4,FALSE),IF('2026年度健診申込書'!T104&lt;&gt;"",VLOOKUP('2026年度健診申込書'!T104,CourseMaster!$D$1:$G$1002,4,FALSE),""))</f>
        <v/>
      </c>
      <c r="I92" s="7"/>
      <c r="J92" s="5" t="str">
        <f>CONCATENATE(TRIM(ASC('2026年度健診申込書'!I104))," ",TRIM(ASC('2026年度健診申込書'!J104)))</f>
        <v xml:space="preserve"> </v>
      </c>
      <c r="K92" s="6" t="str">
        <f>CONCATENATE(TRIM('2026年度健診申込書'!K104),"　",TRIM('2026年度健診申込書'!L104))</f>
        <v>　</v>
      </c>
      <c r="L92" s="5" t="str">
        <f>IFERROR(VLOOKUP('2026年度健診申込書'!N104,マスタ!$H$2:$I$3,2,0),"")</f>
        <v/>
      </c>
      <c r="M92" s="5" t="str">
        <f>IF('2026年度健診申込書'!O104&lt;&gt;"",TEXT('2026年度健診申込書'!O104,"YYYY")&amp;TEXT('2026年度健診申込書'!O104,"MM")&amp;TEXT('2026年度健診申込書'!O104,"DD"),"")</f>
        <v/>
      </c>
      <c r="N92" s="5"/>
      <c r="O92" s="5"/>
      <c r="P92" s="8" t="str">
        <f>IF('2026年度健診申込書'!$I104&lt;&gt;"",'2026年度健診申込書'!$C$11,"")</f>
        <v/>
      </c>
      <c r="Q92" s="8" t="str">
        <f>IF('2026年度健診申込書'!$C$10=0,"",IF('2026年度健診申込書'!$P104&lt;&gt;"",'2026年度健診申込書'!$C$10,""))</f>
        <v/>
      </c>
      <c r="R92" s="5" t="str">
        <f>IF('2026年度健診申込書'!P104&lt;&gt;"",'2026年度健診申込書'!P104,"")</f>
        <v/>
      </c>
      <c r="S92" s="5" t="str">
        <f>IF('2026年度健診申込書'!K104&lt;&gt;"",IF('2026年度健診申込書'!$H$7="左記ご住所に送付","2",""),"")</f>
        <v/>
      </c>
      <c r="T92" s="5"/>
      <c r="U92" s="5"/>
      <c r="V92" s="5"/>
      <c r="W92" s="5"/>
      <c r="X92" s="5"/>
      <c r="Y92" s="5"/>
      <c r="Z92" s="5"/>
      <c r="AA92" s="9"/>
      <c r="AB92" s="7" t="str">
        <f t="shared" si="30"/>
        <v/>
      </c>
      <c r="AC92" s="9"/>
      <c r="AD92" s="7" t="str">
        <f t="shared" si="31"/>
        <v/>
      </c>
      <c r="AE92" s="5"/>
      <c r="AF92" s="7" t="str">
        <f t="shared" si="32"/>
        <v/>
      </c>
      <c r="AG92" s="5"/>
      <c r="AH92" s="7" t="str">
        <f t="shared" si="33"/>
        <v/>
      </c>
      <c r="AI92" s="5"/>
      <c r="AJ92" s="7" t="str">
        <f t="shared" si="34"/>
        <v/>
      </c>
      <c r="AK92" s="5"/>
      <c r="AL92" s="7" t="str">
        <f t="shared" si="35"/>
        <v/>
      </c>
      <c r="AM92" s="5"/>
      <c r="AN92" s="7" t="str">
        <f t="shared" si="36"/>
        <v/>
      </c>
      <c r="AO92" s="5"/>
      <c r="AP92" s="7" t="str">
        <f t="shared" si="37"/>
        <v/>
      </c>
      <c r="AQ92" s="5"/>
      <c r="AR92" s="7" t="str">
        <f t="shared" si="38"/>
        <v/>
      </c>
      <c r="AS92" s="5"/>
      <c r="AT92" s="7" t="str">
        <f t="shared" si="39"/>
        <v/>
      </c>
      <c r="AU92" s="5"/>
      <c r="AV92" s="5"/>
      <c r="AW92" s="5"/>
      <c r="AX92" s="5"/>
      <c r="AY92" s="5"/>
      <c r="AZ92" s="5"/>
      <c r="BA92" s="5"/>
    </row>
    <row r="93" spans="1:53" ht="14.25">
      <c r="A93" s="4"/>
      <c r="B93" s="5" t="str">
        <f>IF('2026年度健診申込書'!B105&lt;&gt;"",TEXT('2026年度健診申込書'!B105,"YYYY")&amp;TEXT('2026年度健診申込書'!B105,"MM")&amp;TEXT('2026年度健診申込書'!B105,"DD"),"")</f>
        <v/>
      </c>
      <c r="C93" s="5" t="str">
        <f>IF('2026年度健診申込書'!C105&lt;&gt;"",VLOOKUP('2026年度健診申込書'!C105,マスタ!$F$2:$G$11,2,0),"")</f>
        <v/>
      </c>
      <c r="D93" s="7"/>
      <c r="E93" s="7"/>
      <c r="F93" s="7"/>
      <c r="G93" s="7"/>
      <c r="H93" s="5" t="str">
        <f>IF('2026年度健診申込書'!S105&lt;&gt;"",VLOOKUP('2026年度健診申込書'!S105,CourseMaster!$D$1:$G$1002,4,FALSE),IF('2026年度健診申込書'!T105&lt;&gt;"",VLOOKUP('2026年度健診申込書'!T105,CourseMaster!$D$1:$G$1002,4,FALSE),""))</f>
        <v/>
      </c>
      <c r="I93" s="7"/>
      <c r="J93" s="5" t="str">
        <f>CONCATENATE(TRIM(ASC('2026年度健診申込書'!I105))," ",TRIM(ASC('2026年度健診申込書'!J105)))</f>
        <v xml:space="preserve"> </v>
      </c>
      <c r="K93" s="6" t="str">
        <f>CONCATENATE(TRIM('2026年度健診申込書'!K105),"　",TRIM('2026年度健診申込書'!L105))</f>
        <v>　</v>
      </c>
      <c r="L93" s="5" t="str">
        <f>IFERROR(VLOOKUP('2026年度健診申込書'!N105,マスタ!$H$2:$I$3,2,0),"")</f>
        <v/>
      </c>
      <c r="M93" s="5" t="str">
        <f>IF('2026年度健診申込書'!O105&lt;&gt;"",TEXT('2026年度健診申込書'!O105,"YYYY")&amp;TEXT('2026年度健診申込書'!O105,"MM")&amp;TEXT('2026年度健診申込書'!O105,"DD"),"")</f>
        <v/>
      </c>
      <c r="N93" s="5"/>
      <c r="O93" s="5"/>
      <c r="P93" s="8" t="str">
        <f>IF('2026年度健診申込書'!$I105&lt;&gt;"",'2026年度健診申込書'!$C$11,"")</f>
        <v/>
      </c>
      <c r="Q93" s="8" t="str">
        <f>IF('2026年度健診申込書'!$C$10=0,"",IF('2026年度健診申込書'!$P105&lt;&gt;"",'2026年度健診申込書'!$C$10,""))</f>
        <v/>
      </c>
      <c r="R93" s="5" t="str">
        <f>IF('2026年度健診申込書'!P105&lt;&gt;"",'2026年度健診申込書'!P105,"")</f>
        <v/>
      </c>
      <c r="S93" s="5" t="str">
        <f>IF('2026年度健診申込書'!K105&lt;&gt;"",IF('2026年度健診申込書'!$H$7="左記ご住所に送付","2",""),"")</f>
        <v/>
      </c>
      <c r="T93" s="5"/>
      <c r="U93" s="5"/>
      <c r="V93" s="5"/>
      <c r="W93" s="5"/>
      <c r="X93" s="5"/>
      <c r="Y93" s="5"/>
      <c r="Z93" s="5"/>
      <c r="AA93" s="9"/>
      <c r="AB93" s="7" t="str">
        <f t="shared" si="30"/>
        <v/>
      </c>
      <c r="AC93" s="9"/>
      <c r="AD93" s="7" t="str">
        <f t="shared" si="31"/>
        <v/>
      </c>
      <c r="AE93" s="5"/>
      <c r="AF93" s="7" t="str">
        <f t="shared" si="32"/>
        <v/>
      </c>
      <c r="AG93" s="5"/>
      <c r="AH93" s="7" t="str">
        <f t="shared" si="33"/>
        <v/>
      </c>
      <c r="AI93" s="5"/>
      <c r="AJ93" s="7" t="str">
        <f t="shared" si="34"/>
        <v/>
      </c>
      <c r="AK93" s="5"/>
      <c r="AL93" s="7" t="str">
        <f t="shared" si="35"/>
        <v/>
      </c>
      <c r="AM93" s="5"/>
      <c r="AN93" s="7" t="str">
        <f t="shared" si="36"/>
        <v/>
      </c>
      <c r="AO93" s="5"/>
      <c r="AP93" s="7" t="str">
        <f t="shared" si="37"/>
        <v/>
      </c>
      <c r="AQ93" s="5"/>
      <c r="AR93" s="7" t="str">
        <f t="shared" si="38"/>
        <v/>
      </c>
      <c r="AS93" s="5"/>
      <c r="AT93" s="7" t="str">
        <f t="shared" si="39"/>
        <v/>
      </c>
      <c r="AU93" s="5"/>
      <c r="AV93" s="5"/>
      <c r="AW93" s="5"/>
      <c r="AX93" s="5"/>
      <c r="AY93" s="5"/>
      <c r="AZ93" s="5"/>
      <c r="BA93" s="5"/>
    </row>
    <row r="94" spans="1:53" ht="14.25">
      <c r="A94" s="4"/>
      <c r="B94" s="5" t="str">
        <f>IF('2026年度健診申込書'!B106&lt;&gt;"",TEXT('2026年度健診申込書'!B106,"YYYY")&amp;TEXT('2026年度健診申込書'!B106,"MM")&amp;TEXT('2026年度健診申込書'!B106,"DD"),"")</f>
        <v/>
      </c>
      <c r="C94" s="5" t="str">
        <f>IF('2026年度健診申込書'!C106&lt;&gt;"",VLOOKUP('2026年度健診申込書'!C106,マスタ!$F$2:$G$11,2,0),"")</f>
        <v/>
      </c>
      <c r="D94" s="7"/>
      <c r="E94" s="7"/>
      <c r="F94" s="7"/>
      <c r="G94" s="7"/>
      <c r="H94" s="5" t="str">
        <f>IF('2026年度健診申込書'!S106&lt;&gt;"",VLOOKUP('2026年度健診申込書'!S106,CourseMaster!$D$1:$G$1002,4,FALSE),IF('2026年度健診申込書'!T106&lt;&gt;"",VLOOKUP('2026年度健診申込書'!T106,CourseMaster!$D$1:$G$1002,4,FALSE),""))</f>
        <v/>
      </c>
      <c r="I94" s="7"/>
      <c r="J94" s="5" t="str">
        <f>CONCATENATE(TRIM(ASC('2026年度健診申込書'!I106))," ",TRIM(ASC('2026年度健診申込書'!J106)))</f>
        <v xml:space="preserve"> </v>
      </c>
      <c r="K94" s="6" t="str">
        <f>CONCATENATE(TRIM('2026年度健診申込書'!K106),"　",TRIM('2026年度健診申込書'!L106))</f>
        <v>　</v>
      </c>
      <c r="L94" s="5" t="str">
        <f>IFERROR(VLOOKUP('2026年度健診申込書'!N106,マスタ!$H$2:$I$3,2,0),"")</f>
        <v/>
      </c>
      <c r="M94" s="5" t="str">
        <f>IF('2026年度健診申込書'!O106&lt;&gt;"",TEXT('2026年度健診申込書'!O106,"YYYY")&amp;TEXT('2026年度健診申込書'!O106,"MM")&amp;TEXT('2026年度健診申込書'!O106,"DD"),"")</f>
        <v/>
      </c>
      <c r="N94" s="5"/>
      <c r="O94" s="5"/>
      <c r="P94" s="8" t="str">
        <f>IF('2026年度健診申込書'!$I106&lt;&gt;"",'2026年度健診申込書'!$C$11,"")</f>
        <v/>
      </c>
      <c r="Q94" s="8" t="str">
        <f>IF('2026年度健診申込書'!$C$10=0,"",IF('2026年度健診申込書'!$P106&lt;&gt;"",'2026年度健診申込書'!$C$10,""))</f>
        <v/>
      </c>
      <c r="R94" s="5" t="str">
        <f>IF('2026年度健診申込書'!P106&lt;&gt;"",'2026年度健診申込書'!P106,"")</f>
        <v/>
      </c>
      <c r="S94" s="5" t="str">
        <f>IF('2026年度健診申込書'!K106&lt;&gt;"",IF('2026年度健診申込書'!$H$7="左記ご住所に送付","2",""),"")</f>
        <v/>
      </c>
      <c r="T94" s="5"/>
      <c r="U94" s="5"/>
      <c r="V94" s="5"/>
      <c r="W94" s="5"/>
      <c r="X94" s="5"/>
      <c r="Y94" s="5"/>
      <c r="Z94" s="5"/>
      <c r="AA94" s="9"/>
      <c r="AB94" s="7" t="str">
        <f t="shared" si="30"/>
        <v/>
      </c>
      <c r="AC94" s="9"/>
      <c r="AD94" s="7" t="str">
        <f t="shared" si="31"/>
        <v/>
      </c>
      <c r="AE94" s="5"/>
      <c r="AF94" s="7" t="str">
        <f t="shared" si="32"/>
        <v/>
      </c>
      <c r="AG94" s="5"/>
      <c r="AH94" s="7" t="str">
        <f t="shared" si="33"/>
        <v/>
      </c>
      <c r="AI94" s="5"/>
      <c r="AJ94" s="7" t="str">
        <f t="shared" si="34"/>
        <v/>
      </c>
      <c r="AK94" s="5"/>
      <c r="AL94" s="7" t="str">
        <f t="shared" si="35"/>
        <v/>
      </c>
      <c r="AM94" s="5"/>
      <c r="AN94" s="7" t="str">
        <f t="shared" si="36"/>
        <v/>
      </c>
      <c r="AO94" s="5"/>
      <c r="AP94" s="7" t="str">
        <f t="shared" si="37"/>
        <v/>
      </c>
      <c r="AQ94" s="5"/>
      <c r="AR94" s="7" t="str">
        <f t="shared" si="38"/>
        <v/>
      </c>
      <c r="AS94" s="5"/>
      <c r="AT94" s="7" t="str">
        <f t="shared" si="39"/>
        <v/>
      </c>
      <c r="AU94" s="5"/>
      <c r="AV94" s="5"/>
      <c r="AW94" s="5"/>
      <c r="AX94" s="5"/>
      <c r="AY94" s="5"/>
      <c r="AZ94" s="5"/>
      <c r="BA94" s="5"/>
    </row>
    <row r="95" spans="1:53" ht="14.25">
      <c r="A95" s="4"/>
      <c r="B95" s="5" t="str">
        <f>IF('2026年度健診申込書'!B107&lt;&gt;"",TEXT('2026年度健診申込書'!B107,"YYYY")&amp;TEXT('2026年度健診申込書'!B107,"MM")&amp;TEXT('2026年度健診申込書'!B107,"DD"),"")</f>
        <v/>
      </c>
      <c r="C95" s="5" t="str">
        <f>IF('2026年度健診申込書'!C107&lt;&gt;"",VLOOKUP('2026年度健診申込書'!C107,マスタ!$F$2:$G$11,2,0),"")</f>
        <v/>
      </c>
      <c r="D95" s="7"/>
      <c r="E95" s="7"/>
      <c r="F95" s="7"/>
      <c r="G95" s="7"/>
      <c r="H95" s="5" t="str">
        <f>IF('2026年度健診申込書'!S107&lt;&gt;"",VLOOKUP('2026年度健診申込書'!S107,CourseMaster!$D$1:$G$1002,4,FALSE),IF('2026年度健診申込書'!T107&lt;&gt;"",VLOOKUP('2026年度健診申込書'!T107,CourseMaster!$D$1:$G$1002,4,FALSE),""))</f>
        <v/>
      </c>
      <c r="I95" s="7"/>
      <c r="J95" s="5" t="str">
        <f>CONCATENATE(TRIM(ASC('2026年度健診申込書'!I107))," ",TRIM(ASC('2026年度健診申込書'!J107)))</f>
        <v xml:space="preserve"> </v>
      </c>
      <c r="K95" s="6" t="str">
        <f>CONCATENATE(TRIM('2026年度健診申込書'!K107),"　",TRIM('2026年度健診申込書'!L107))</f>
        <v>　</v>
      </c>
      <c r="L95" s="5" t="str">
        <f>IFERROR(VLOOKUP('2026年度健診申込書'!N107,マスタ!$H$2:$I$3,2,0),"")</f>
        <v/>
      </c>
      <c r="M95" s="5" t="str">
        <f>IF('2026年度健診申込書'!O107&lt;&gt;"",TEXT('2026年度健診申込書'!O107,"YYYY")&amp;TEXT('2026年度健診申込書'!O107,"MM")&amp;TEXT('2026年度健診申込書'!O107,"DD"),"")</f>
        <v/>
      </c>
      <c r="N95" s="5"/>
      <c r="O95" s="5"/>
      <c r="P95" s="8" t="str">
        <f>IF('2026年度健診申込書'!$I107&lt;&gt;"",'2026年度健診申込書'!$C$11,"")</f>
        <v/>
      </c>
      <c r="Q95" s="8" t="str">
        <f>IF('2026年度健診申込書'!$C$10=0,"",IF('2026年度健診申込書'!$P107&lt;&gt;"",'2026年度健診申込書'!$C$10,""))</f>
        <v/>
      </c>
      <c r="R95" s="5" t="str">
        <f>IF('2026年度健診申込書'!P107&lt;&gt;"",'2026年度健診申込書'!P107,"")</f>
        <v/>
      </c>
      <c r="S95" s="5" t="str">
        <f>IF('2026年度健診申込書'!K107&lt;&gt;"",IF('2026年度健診申込書'!$H$7="左記ご住所に送付","2",""),"")</f>
        <v/>
      </c>
      <c r="T95" s="5"/>
      <c r="U95" s="5"/>
      <c r="V95" s="5"/>
      <c r="W95" s="5"/>
      <c r="X95" s="5"/>
      <c r="Y95" s="5"/>
      <c r="Z95" s="5"/>
      <c r="AA95" s="9"/>
      <c r="AB95" s="7" t="str">
        <f t="shared" si="30"/>
        <v/>
      </c>
      <c r="AC95" s="9"/>
      <c r="AD95" s="7" t="str">
        <f t="shared" si="31"/>
        <v/>
      </c>
      <c r="AE95" s="5"/>
      <c r="AF95" s="7" t="str">
        <f t="shared" si="32"/>
        <v/>
      </c>
      <c r="AG95" s="5"/>
      <c r="AH95" s="7" t="str">
        <f t="shared" si="33"/>
        <v/>
      </c>
      <c r="AI95" s="5"/>
      <c r="AJ95" s="7" t="str">
        <f t="shared" si="34"/>
        <v/>
      </c>
      <c r="AK95" s="5"/>
      <c r="AL95" s="7" t="str">
        <f t="shared" si="35"/>
        <v/>
      </c>
      <c r="AM95" s="5"/>
      <c r="AN95" s="7" t="str">
        <f t="shared" si="36"/>
        <v/>
      </c>
      <c r="AO95" s="5"/>
      <c r="AP95" s="7" t="str">
        <f t="shared" si="37"/>
        <v/>
      </c>
      <c r="AQ95" s="5"/>
      <c r="AR95" s="7" t="str">
        <f t="shared" si="38"/>
        <v/>
      </c>
      <c r="AS95" s="5"/>
      <c r="AT95" s="7" t="str">
        <f t="shared" si="39"/>
        <v/>
      </c>
      <c r="AU95" s="5"/>
      <c r="AV95" s="5"/>
      <c r="AW95" s="5"/>
      <c r="AX95" s="5"/>
      <c r="AY95" s="5"/>
      <c r="AZ95" s="5"/>
      <c r="BA95" s="5"/>
    </row>
    <row r="96" spans="1:53" ht="14.25">
      <c r="A96" s="4"/>
      <c r="B96" s="5" t="str">
        <f>IF('2026年度健診申込書'!B108&lt;&gt;"",TEXT('2026年度健診申込書'!B108,"YYYY")&amp;TEXT('2026年度健診申込書'!B108,"MM")&amp;TEXT('2026年度健診申込書'!B108,"DD"),"")</f>
        <v/>
      </c>
      <c r="C96" s="5" t="str">
        <f>IF('2026年度健診申込書'!C108&lt;&gt;"",VLOOKUP('2026年度健診申込書'!C108,マスタ!$F$2:$G$11,2,0),"")</f>
        <v/>
      </c>
      <c r="D96" s="7"/>
      <c r="E96" s="7"/>
      <c r="F96" s="7"/>
      <c r="G96" s="7"/>
      <c r="H96" s="5" t="str">
        <f>IF('2026年度健診申込書'!S108&lt;&gt;"",VLOOKUP('2026年度健診申込書'!S108,CourseMaster!$D$1:$G$1002,4,FALSE),IF('2026年度健診申込書'!T108&lt;&gt;"",VLOOKUP('2026年度健診申込書'!T108,CourseMaster!$D$1:$G$1002,4,FALSE),""))</f>
        <v/>
      </c>
      <c r="I96" s="7"/>
      <c r="J96" s="5" t="str">
        <f>CONCATENATE(TRIM(ASC('2026年度健診申込書'!I108))," ",TRIM(ASC('2026年度健診申込書'!J108)))</f>
        <v xml:space="preserve"> </v>
      </c>
      <c r="K96" s="6" t="str">
        <f>CONCATENATE(TRIM('2026年度健診申込書'!K108),"　",TRIM('2026年度健診申込書'!L108))</f>
        <v>　</v>
      </c>
      <c r="L96" s="5" t="str">
        <f>IFERROR(VLOOKUP('2026年度健診申込書'!N108,マスタ!$H$2:$I$3,2,0),"")</f>
        <v/>
      </c>
      <c r="M96" s="5" t="str">
        <f>IF('2026年度健診申込書'!O108&lt;&gt;"",TEXT('2026年度健診申込書'!O108,"YYYY")&amp;TEXT('2026年度健診申込書'!O108,"MM")&amp;TEXT('2026年度健診申込書'!O108,"DD"),"")</f>
        <v/>
      </c>
      <c r="N96" s="5"/>
      <c r="O96" s="5"/>
      <c r="P96" s="8" t="str">
        <f>IF('2026年度健診申込書'!$I108&lt;&gt;"",'2026年度健診申込書'!$C$11,"")</f>
        <v/>
      </c>
      <c r="Q96" s="8" t="str">
        <f>IF('2026年度健診申込書'!$C$10=0,"",IF('2026年度健診申込書'!$P108&lt;&gt;"",'2026年度健診申込書'!$C$10,""))</f>
        <v/>
      </c>
      <c r="R96" s="5" t="str">
        <f>IF('2026年度健診申込書'!P108&lt;&gt;"",'2026年度健診申込書'!P108,"")</f>
        <v/>
      </c>
      <c r="S96" s="5" t="str">
        <f>IF('2026年度健診申込書'!K108&lt;&gt;"",IF('2026年度健診申込書'!$H$7="左記ご住所に送付","2",""),"")</f>
        <v/>
      </c>
      <c r="T96" s="5"/>
      <c r="U96" s="5"/>
      <c r="V96" s="5"/>
      <c r="W96" s="5"/>
      <c r="X96" s="5"/>
      <c r="Y96" s="5"/>
      <c r="Z96" s="5"/>
      <c r="AA96" s="9"/>
      <c r="AB96" s="7" t="str">
        <f t="shared" si="30"/>
        <v/>
      </c>
      <c r="AC96" s="9"/>
      <c r="AD96" s="7" t="str">
        <f t="shared" si="31"/>
        <v/>
      </c>
      <c r="AE96" s="5"/>
      <c r="AF96" s="7" t="str">
        <f t="shared" si="32"/>
        <v/>
      </c>
      <c r="AG96" s="5"/>
      <c r="AH96" s="7" t="str">
        <f t="shared" si="33"/>
        <v/>
      </c>
      <c r="AI96" s="5"/>
      <c r="AJ96" s="7" t="str">
        <f t="shared" si="34"/>
        <v/>
      </c>
      <c r="AK96" s="5"/>
      <c r="AL96" s="7" t="str">
        <f t="shared" si="35"/>
        <v/>
      </c>
      <c r="AM96" s="5"/>
      <c r="AN96" s="7" t="str">
        <f t="shared" si="36"/>
        <v/>
      </c>
      <c r="AO96" s="5"/>
      <c r="AP96" s="7" t="str">
        <f t="shared" si="37"/>
        <v/>
      </c>
      <c r="AQ96" s="5"/>
      <c r="AR96" s="7" t="str">
        <f t="shared" si="38"/>
        <v/>
      </c>
      <c r="AS96" s="5"/>
      <c r="AT96" s="7" t="str">
        <f t="shared" si="39"/>
        <v/>
      </c>
      <c r="AU96" s="5"/>
      <c r="AV96" s="5"/>
      <c r="AW96" s="5"/>
      <c r="AX96" s="5"/>
      <c r="AY96" s="5"/>
      <c r="AZ96" s="5"/>
      <c r="BA96" s="5"/>
    </row>
    <row r="97" spans="1:53" ht="14.25">
      <c r="A97" s="4"/>
      <c r="B97" s="5" t="str">
        <f>IF('2026年度健診申込書'!B109&lt;&gt;"",TEXT('2026年度健診申込書'!B109,"YYYY")&amp;TEXT('2026年度健診申込書'!B109,"MM")&amp;TEXT('2026年度健診申込書'!B109,"DD"),"")</f>
        <v/>
      </c>
      <c r="C97" s="5" t="str">
        <f>IF('2026年度健診申込書'!C109&lt;&gt;"",VLOOKUP('2026年度健診申込書'!C109,マスタ!$F$2:$G$11,2,0),"")</f>
        <v/>
      </c>
      <c r="D97" s="7"/>
      <c r="E97" s="7"/>
      <c r="F97" s="7"/>
      <c r="G97" s="7"/>
      <c r="H97" s="5" t="str">
        <f>IF('2026年度健診申込書'!S109&lt;&gt;"",VLOOKUP('2026年度健診申込書'!S109,CourseMaster!$D$1:$G$1002,4,FALSE),IF('2026年度健診申込書'!T109&lt;&gt;"",VLOOKUP('2026年度健診申込書'!T109,CourseMaster!$D$1:$G$1002,4,FALSE),""))</f>
        <v/>
      </c>
      <c r="I97" s="7"/>
      <c r="J97" s="5" t="str">
        <f>CONCATENATE(TRIM(ASC('2026年度健診申込書'!I109))," ",TRIM(ASC('2026年度健診申込書'!J109)))</f>
        <v xml:space="preserve"> </v>
      </c>
      <c r="K97" s="6" t="str">
        <f>CONCATENATE(TRIM('2026年度健診申込書'!K109),"　",TRIM('2026年度健診申込書'!L109))</f>
        <v>　</v>
      </c>
      <c r="L97" s="5" t="str">
        <f>IFERROR(VLOOKUP('2026年度健診申込書'!N109,マスタ!$H$2:$I$3,2,0),"")</f>
        <v/>
      </c>
      <c r="M97" s="5" t="str">
        <f>IF('2026年度健診申込書'!O109&lt;&gt;"",TEXT('2026年度健診申込書'!O109,"YYYY")&amp;TEXT('2026年度健診申込書'!O109,"MM")&amp;TEXT('2026年度健診申込書'!O109,"DD"),"")</f>
        <v/>
      </c>
      <c r="N97" s="5"/>
      <c r="O97" s="5"/>
      <c r="P97" s="8" t="str">
        <f>IF('2026年度健診申込書'!$I109&lt;&gt;"",'2026年度健診申込書'!$C$11,"")</f>
        <v/>
      </c>
      <c r="Q97" s="8" t="str">
        <f>IF('2026年度健診申込書'!$C$10=0,"",IF('2026年度健診申込書'!$P109&lt;&gt;"",'2026年度健診申込書'!$C$10,""))</f>
        <v/>
      </c>
      <c r="R97" s="5" t="str">
        <f>IF('2026年度健診申込書'!P109&lt;&gt;"",'2026年度健診申込書'!P109,"")</f>
        <v/>
      </c>
      <c r="S97" s="5" t="str">
        <f>IF('2026年度健診申込書'!K109&lt;&gt;"",IF('2026年度健診申込書'!$H$7="左記ご住所に送付","2",""),"")</f>
        <v/>
      </c>
      <c r="T97" s="5"/>
      <c r="U97" s="5"/>
      <c r="V97" s="5"/>
      <c r="W97" s="5"/>
      <c r="X97" s="5"/>
      <c r="Y97" s="5"/>
      <c r="Z97" s="5"/>
      <c r="AA97" s="9"/>
      <c r="AB97" s="7" t="str">
        <f t="shared" si="30"/>
        <v/>
      </c>
      <c r="AC97" s="9"/>
      <c r="AD97" s="7" t="str">
        <f t="shared" si="31"/>
        <v/>
      </c>
      <c r="AE97" s="5"/>
      <c r="AF97" s="7" t="str">
        <f t="shared" si="32"/>
        <v/>
      </c>
      <c r="AG97" s="5"/>
      <c r="AH97" s="7" t="str">
        <f t="shared" si="33"/>
        <v/>
      </c>
      <c r="AI97" s="5"/>
      <c r="AJ97" s="7" t="str">
        <f t="shared" si="34"/>
        <v/>
      </c>
      <c r="AK97" s="5"/>
      <c r="AL97" s="7" t="str">
        <f t="shared" si="35"/>
        <v/>
      </c>
      <c r="AM97" s="5"/>
      <c r="AN97" s="7" t="str">
        <f t="shared" si="36"/>
        <v/>
      </c>
      <c r="AO97" s="5"/>
      <c r="AP97" s="7" t="str">
        <f t="shared" si="37"/>
        <v/>
      </c>
      <c r="AQ97" s="5"/>
      <c r="AR97" s="7" t="str">
        <f t="shared" si="38"/>
        <v/>
      </c>
      <c r="AS97" s="5"/>
      <c r="AT97" s="7" t="str">
        <f t="shared" si="39"/>
        <v/>
      </c>
      <c r="AU97" s="5"/>
      <c r="AV97" s="5"/>
      <c r="AW97" s="5"/>
      <c r="AX97" s="5"/>
      <c r="AY97" s="5"/>
      <c r="AZ97" s="5"/>
      <c r="BA97" s="5"/>
    </row>
    <row r="98" spans="1:53" ht="14.25">
      <c r="A98" s="4"/>
      <c r="B98" s="5" t="str">
        <f>IF('2026年度健診申込書'!B110&lt;&gt;"",TEXT('2026年度健診申込書'!B110,"YYYY")&amp;TEXT('2026年度健診申込書'!B110,"MM")&amp;TEXT('2026年度健診申込書'!B110,"DD"),"")</f>
        <v/>
      </c>
      <c r="C98" s="5" t="str">
        <f>IF('2026年度健診申込書'!C110&lt;&gt;"",VLOOKUP('2026年度健診申込書'!C110,マスタ!$F$2:$G$11,2,0),"")</f>
        <v/>
      </c>
      <c r="D98" s="7"/>
      <c r="E98" s="7"/>
      <c r="F98" s="7"/>
      <c r="G98" s="7"/>
      <c r="H98" s="5" t="str">
        <f>IF('2026年度健診申込書'!S110&lt;&gt;"",VLOOKUP('2026年度健診申込書'!S110,CourseMaster!$D$1:$G$1002,4,FALSE),IF('2026年度健診申込書'!T110&lt;&gt;"",VLOOKUP('2026年度健診申込書'!T110,CourseMaster!$D$1:$G$1002,4,FALSE),""))</f>
        <v/>
      </c>
      <c r="I98" s="7"/>
      <c r="J98" s="5" t="str">
        <f>CONCATENATE(TRIM(ASC('2026年度健診申込書'!I110))," ",TRIM(ASC('2026年度健診申込書'!J110)))</f>
        <v xml:space="preserve"> </v>
      </c>
      <c r="K98" s="6" t="str">
        <f>CONCATENATE(TRIM('2026年度健診申込書'!K110),"　",TRIM('2026年度健診申込書'!L110))</f>
        <v>　</v>
      </c>
      <c r="L98" s="5" t="str">
        <f>IFERROR(VLOOKUP('2026年度健診申込書'!N110,マスタ!$H$2:$I$3,2,0),"")</f>
        <v/>
      </c>
      <c r="M98" s="5" t="str">
        <f>IF('2026年度健診申込書'!O110&lt;&gt;"",TEXT('2026年度健診申込書'!O110,"YYYY")&amp;TEXT('2026年度健診申込書'!O110,"MM")&amp;TEXT('2026年度健診申込書'!O110,"DD"),"")</f>
        <v/>
      </c>
      <c r="N98" s="5"/>
      <c r="O98" s="5"/>
      <c r="P98" s="8" t="str">
        <f>IF('2026年度健診申込書'!$I110&lt;&gt;"",'2026年度健診申込書'!$C$11,"")</f>
        <v/>
      </c>
      <c r="Q98" s="8" t="str">
        <f>IF('2026年度健診申込書'!$C$10=0,"",IF('2026年度健診申込書'!$P110&lt;&gt;"",'2026年度健診申込書'!$C$10,""))</f>
        <v/>
      </c>
      <c r="R98" s="5" t="str">
        <f>IF('2026年度健診申込書'!P110&lt;&gt;"",'2026年度健診申込書'!P110,"")</f>
        <v/>
      </c>
      <c r="S98" s="5" t="str">
        <f>IF('2026年度健診申込書'!K110&lt;&gt;"",IF('2026年度健診申込書'!$H$7="左記ご住所に送付","2",""),"")</f>
        <v/>
      </c>
      <c r="T98" s="5"/>
      <c r="U98" s="5"/>
      <c r="V98" s="5"/>
      <c r="W98" s="5"/>
      <c r="X98" s="5"/>
      <c r="Y98" s="5"/>
      <c r="Z98" s="5"/>
      <c r="AA98" s="9"/>
      <c r="AB98" s="7" t="str">
        <f t="shared" si="30"/>
        <v/>
      </c>
      <c r="AC98" s="9"/>
      <c r="AD98" s="7" t="str">
        <f t="shared" si="31"/>
        <v/>
      </c>
      <c r="AE98" s="5"/>
      <c r="AF98" s="7" t="str">
        <f t="shared" si="32"/>
        <v/>
      </c>
      <c r="AG98" s="5"/>
      <c r="AH98" s="7" t="str">
        <f t="shared" si="33"/>
        <v/>
      </c>
      <c r="AI98" s="5"/>
      <c r="AJ98" s="7" t="str">
        <f t="shared" si="34"/>
        <v/>
      </c>
      <c r="AK98" s="5"/>
      <c r="AL98" s="7" t="str">
        <f t="shared" si="35"/>
        <v/>
      </c>
      <c r="AM98" s="5"/>
      <c r="AN98" s="7" t="str">
        <f t="shared" si="36"/>
        <v/>
      </c>
      <c r="AO98" s="5"/>
      <c r="AP98" s="7" t="str">
        <f t="shared" si="37"/>
        <v/>
      </c>
      <c r="AQ98" s="5"/>
      <c r="AR98" s="7" t="str">
        <f t="shared" si="38"/>
        <v/>
      </c>
      <c r="AS98" s="5"/>
      <c r="AT98" s="7" t="str">
        <f t="shared" si="39"/>
        <v/>
      </c>
      <c r="AU98" s="5"/>
      <c r="AV98" s="5"/>
      <c r="AW98" s="5"/>
      <c r="AX98" s="5"/>
      <c r="AY98" s="5"/>
      <c r="AZ98" s="5"/>
      <c r="BA98" s="5"/>
    </row>
    <row r="99" spans="1:53" ht="14.25">
      <c r="A99" s="4"/>
      <c r="B99" s="5" t="str">
        <f>IF('2026年度健診申込書'!B111&lt;&gt;"",TEXT('2026年度健診申込書'!B111,"YYYY")&amp;TEXT('2026年度健診申込書'!B111,"MM")&amp;TEXT('2026年度健診申込書'!B111,"DD"),"")</f>
        <v/>
      </c>
      <c r="C99" s="5" t="str">
        <f>IF('2026年度健診申込書'!C111&lt;&gt;"",VLOOKUP('2026年度健診申込書'!C111,マスタ!$F$2:$G$11,2,0),"")</f>
        <v/>
      </c>
      <c r="D99" s="7"/>
      <c r="E99" s="7"/>
      <c r="F99" s="7"/>
      <c r="G99" s="7"/>
      <c r="H99" s="5" t="str">
        <f>IF('2026年度健診申込書'!S111&lt;&gt;"",VLOOKUP('2026年度健診申込書'!S111,CourseMaster!$D$1:$G$1002,4,FALSE),IF('2026年度健診申込書'!T111&lt;&gt;"",VLOOKUP('2026年度健診申込書'!T111,CourseMaster!$D$1:$G$1002,4,FALSE),""))</f>
        <v/>
      </c>
      <c r="I99" s="7"/>
      <c r="J99" s="5" t="str">
        <f>CONCATENATE(TRIM(ASC('2026年度健診申込書'!I111))," ",TRIM(ASC('2026年度健診申込書'!J111)))</f>
        <v xml:space="preserve"> </v>
      </c>
      <c r="K99" s="6" t="str">
        <f>CONCATENATE(TRIM('2026年度健診申込書'!K111),"　",TRIM('2026年度健診申込書'!L111))</f>
        <v>　</v>
      </c>
      <c r="L99" s="5" t="str">
        <f>IFERROR(VLOOKUP('2026年度健診申込書'!N111,マスタ!$H$2:$I$3,2,0),"")</f>
        <v/>
      </c>
      <c r="M99" s="5" t="str">
        <f>IF('2026年度健診申込書'!O111&lt;&gt;"",TEXT('2026年度健診申込書'!O111,"YYYY")&amp;TEXT('2026年度健診申込書'!O111,"MM")&amp;TEXT('2026年度健診申込書'!O111,"DD"),"")</f>
        <v/>
      </c>
      <c r="N99" s="5"/>
      <c r="O99" s="5"/>
      <c r="P99" s="8" t="str">
        <f>IF('2026年度健診申込書'!$I111&lt;&gt;"",'2026年度健診申込書'!$C$11,"")</f>
        <v/>
      </c>
      <c r="Q99" s="8" t="str">
        <f>IF('2026年度健診申込書'!$C$10=0,"",IF('2026年度健診申込書'!$P111&lt;&gt;"",'2026年度健診申込書'!$C$10,""))</f>
        <v/>
      </c>
      <c r="R99" s="5" t="str">
        <f>IF('2026年度健診申込書'!P111&lt;&gt;"",'2026年度健診申込書'!P111,"")</f>
        <v/>
      </c>
      <c r="S99" s="5" t="str">
        <f>IF('2026年度健診申込書'!K111&lt;&gt;"",IF('2026年度健診申込書'!$H$7="左記ご住所に送付","2",""),"")</f>
        <v/>
      </c>
      <c r="T99" s="5"/>
      <c r="U99" s="5"/>
      <c r="V99" s="5"/>
      <c r="W99" s="5"/>
      <c r="X99" s="5"/>
      <c r="Y99" s="5"/>
      <c r="Z99" s="5"/>
      <c r="AA99" s="9"/>
      <c r="AB99" s="7" t="str">
        <f t="shared" si="30"/>
        <v/>
      </c>
      <c r="AC99" s="9"/>
      <c r="AD99" s="7" t="str">
        <f t="shared" si="31"/>
        <v/>
      </c>
      <c r="AE99" s="5"/>
      <c r="AF99" s="7" t="str">
        <f t="shared" si="32"/>
        <v/>
      </c>
      <c r="AG99" s="5"/>
      <c r="AH99" s="7" t="str">
        <f t="shared" si="33"/>
        <v/>
      </c>
      <c r="AI99" s="5"/>
      <c r="AJ99" s="7" t="str">
        <f t="shared" si="34"/>
        <v/>
      </c>
      <c r="AK99" s="5"/>
      <c r="AL99" s="7" t="str">
        <f t="shared" si="35"/>
        <v/>
      </c>
      <c r="AM99" s="5"/>
      <c r="AN99" s="7" t="str">
        <f t="shared" si="36"/>
        <v/>
      </c>
      <c r="AO99" s="5"/>
      <c r="AP99" s="7" t="str">
        <f t="shared" si="37"/>
        <v/>
      </c>
      <c r="AQ99" s="5"/>
      <c r="AR99" s="7" t="str">
        <f t="shared" si="38"/>
        <v/>
      </c>
      <c r="AS99" s="5"/>
      <c r="AT99" s="7" t="str">
        <f t="shared" si="39"/>
        <v/>
      </c>
      <c r="AU99" s="5"/>
      <c r="AV99" s="5"/>
      <c r="AW99" s="5"/>
      <c r="AX99" s="5"/>
      <c r="AY99" s="5"/>
      <c r="AZ99" s="5"/>
      <c r="BA99" s="5"/>
    </row>
    <row r="100" spans="1:53" ht="14.25">
      <c r="A100" s="4"/>
      <c r="B100" s="5" t="str">
        <f>IF('2026年度健診申込書'!B112&lt;&gt;"",TEXT('2026年度健診申込書'!B112,"YYYY")&amp;TEXT('2026年度健診申込書'!B112,"MM")&amp;TEXT('2026年度健診申込書'!B112,"DD"),"")</f>
        <v/>
      </c>
      <c r="C100" s="5" t="str">
        <f>IF('2026年度健診申込書'!C112&lt;&gt;"",VLOOKUP('2026年度健診申込書'!C112,マスタ!$F$2:$G$11,2,0),"")</f>
        <v/>
      </c>
      <c r="D100" s="7"/>
      <c r="E100" s="7"/>
      <c r="F100" s="7"/>
      <c r="G100" s="7"/>
      <c r="H100" s="5" t="str">
        <f>IF('2026年度健診申込書'!S112&lt;&gt;"",VLOOKUP('2026年度健診申込書'!S112,CourseMaster!$D$1:$G$1002,4,FALSE),IF('2026年度健診申込書'!T112&lt;&gt;"",VLOOKUP('2026年度健診申込書'!T112,CourseMaster!$D$1:$G$1002,4,FALSE),""))</f>
        <v/>
      </c>
      <c r="I100" s="7"/>
      <c r="J100" s="5" t="str">
        <f>CONCATENATE(TRIM(ASC('2026年度健診申込書'!I112))," ",TRIM(ASC('2026年度健診申込書'!J112)))</f>
        <v xml:space="preserve"> </v>
      </c>
      <c r="K100" s="6" t="str">
        <f>CONCATENATE(TRIM('2026年度健診申込書'!K112),"　",TRIM('2026年度健診申込書'!L112))</f>
        <v>　</v>
      </c>
      <c r="L100" s="5" t="str">
        <f>IFERROR(VLOOKUP('2026年度健診申込書'!N112,マスタ!$H$2:$I$3,2,0),"")</f>
        <v/>
      </c>
      <c r="M100" s="5" t="str">
        <f>IF('2026年度健診申込書'!O112&lt;&gt;"",TEXT('2026年度健診申込書'!O112,"YYYY")&amp;TEXT('2026年度健診申込書'!O112,"MM")&amp;TEXT('2026年度健診申込書'!O112,"DD"),"")</f>
        <v/>
      </c>
      <c r="N100" s="5"/>
      <c r="O100" s="5"/>
      <c r="P100" s="8" t="str">
        <f>IF('2026年度健診申込書'!$I112&lt;&gt;"",'2026年度健診申込書'!$C$11,"")</f>
        <v/>
      </c>
      <c r="Q100" s="8" t="str">
        <f>IF('2026年度健診申込書'!$C$10=0,"",IF('2026年度健診申込書'!$P112&lt;&gt;"",'2026年度健診申込書'!$C$10,""))</f>
        <v/>
      </c>
      <c r="R100" s="5" t="str">
        <f>IF('2026年度健診申込書'!P112&lt;&gt;"",'2026年度健診申込書'!P112,"")</f>
        <v/>
      </c>
      <c r="S100" s="5" t="str">
        <f>IF('2026年度健診申込書'!K112&lt;&gt;"",IF('2026年度健診申込書'!$H$7="左記ご住所に送付","2",""),"")</f>
        <v/>
      </c>
      <c r="T100" s="5"/>
      <c r="U100" s="5"/>
      <c r="V100" s="5"/>
      <c r="W100" s="5"/>
      <c r="X100" s="5"/>
      <c r="Y100" s="5"/>
      <c r="Z100" s="5"/>
      <c r="AA100" s="9"/>
      <c r="AB100" s="7" t="str">
        <f t="shared" si="30"/>
        <v/>
      </c>
      <c r="AC100" s="9"/>
      <c r="AD100" s="7" t="str">
        <f t="shared" si="31"/>
        <v/>
      </c>
      <c r="AE100" s="5"/>
      <c r="AF100" s="7" t="str">
        <f t="shared" si="32"/>
        <v/>
      </c>
      <c r="AG100" s="5"/>
      <c r="AH100" s="7" t="str">
        <f t="shared" si="33"/>
        <v/>
      </c>
      <c r="AI100" s="5"/>
      <c r="AJ100" s="7" t="str">
        <f t="shared" si="34"/>
        <v/>
      </c>
      <c r="AK100" s="5"/>
      <c r="AL100" s="7" t="str">
        <f t="shared" si="35"/>
        <v/>
      </c>
      <c r="AM100" s="5"/>
      <c r="AN100" s="7" t="str">
        <f t="shared" si="36"/>
        <v/>
      </c>
      <c r="AO100" s="5"/>
      <c r="AP100" s="7" t="str">
        <f t="shared" si="37"/>
        <v/>
      </c>
      <c r="AQ100" s="5"/>
      <c r="AR100" s="7" t="str">
        <f t="shared" si="38"/>
        <v/>
      </c>
      <c r="AS100" s="5"/>
      <c r="AT100" s="7" t="str">
        <f t="shared" si="39"/>
        <v/>
      </c>
      <c r="AU100" s="5"/>
      <c r="AV100" s="5"/>
      <c r="AW100" s="5"/>
      <c r="AX100" s="5"/>
      <c r="AY100" s="5"/>
      <c r="AZ100" s="5"/>
      <c r="BA100" s="5"/>
    </row>
    <row r="101" spans="1:53" ht="14.25">
      <c r="A101" s="4"/>
      <c r="B101" s="5" t="str">
        <f>IF('2026年度健診申込書'!B113&lt;&gt;"",TEXT('2026年度健診申込書'!B113,"YYYY")&amp;TEXT('2026年度健診申込書'!B113,"MM")&amp;TEXT('2026年度健診申込書'!B113,"DD"),"")</f>
        <v/>
      </c>
      <c r="C101" s="5" t="str">
        <f>IF('2026年度健診申込書'!C113&lt;&gt;"",VLOOKUP('2026年度健診申込書'!C113,マスタ!$F$2:$G$11,2,0),"")</f>
        <v/>
      </c>
      <c r="D101" s="7"/>
      <c r="E101" s="7"/>
      <c r="F101" s="7"/>
      <c r="G101" s="7"/>
      <c r="H101" s="5" t="str">
        <f>IF('2026年度健診申込書'!S113&lt;&gt;"",VLOOKUP('2026年度健診申込書'!S113,CourseMaster!$D$1:$G$1002,4,FALSE),IF('2026年度健診申込書'!T113&lt;&gt;"",VLOOKUP('2026年度健診申込書'!T113,CourseMaster!$D$1:$G$1002,4,FALSE),""))</f>
        <v/>
      </c>
      <c r="I101" s="7"/>
      <c r="J101" s="5" t="str">
        <f>CONCATENATE(TRIM(ASC('2026年度健診申込書'!I113))," ",TRIM(ASC('2026年度健診申込書'!J113)))</f>
        <v xml:space="preserve"> </v>
      </c>
      <c r="K101" s="6" t="str">
        <f>CONCATENATE(TRIM('2026年度健診申込書'!K113),"　",TRIM('2026年度健診申込書'!L113))</f>
        <v>　</v>
      </c>
      <c r="L101" s="5" t="str">
        <f>IFERROR(VLOOKUP('2026年度健診申込書'!N113,マスタ!$H$2:$I$3,2,0),"")</f>
        <v/>
      </c>
      <c r="M101" s="5" t="str">
        <f>IF('2026年度健診申込書'!O113&lt;&gt;"",TEXT('2026年度健診申込書'!O113,"YYYY")&amp;TEXT('2026年度健診申込書'!O113,"MM")&amp;TEXT('2026年度健診申込書'!O113,"DD"),"")</f>
        <v/>
      </c>
      <c r="N101" s="5"/>
      <c r="O101" s="5"/>
      <c r="P101" s="8" t="str">
        <f>IF('2026年度健診申込書'!$I113&lt;&gt;"",'2026年度健診申込書'!$C$11,"")</f>
        <v/>
      </c>
      <c r="Q101" s="8" t="str">
        <f>IF('2026年度健診申込書'!$C$10=0,"",IF('2026年度健診申込書'!$P113&lt;&gt;"",'2026年度健診申込書'!$C$10,""))</f>
        <v/>
      </c>
      <c r="R101" s="5" t="str">
        <f>IF('2026年度健診申込書'!P113&lt;&gt;"",'2026年度健診申込書'!P113,"")</f>
        <v/>
      </c>
      <c r="S101" s="5" t="str">
        <f>IF('2026年度健診申込書'!K113&lt;&gt;"",IF('2026年度健診申込書'!$H$7="左記ご住所に送付","2",""),"")</f>
        <v/>
      </c>
      <c r="T101" s="5"/>
      <c r="U101" s="5"/>
      <c r="V101" s="5"/>
      <c r="W101" s="5"/>
      <c r="X101" s="5"/>
      <c r="Y101" s="5"/>
      <c r="Z101" s="5"/>
      <c r="AA101" s="9"/>
      <c r="AB101" s="7" t="str">
        <f t="shared" si="30"/>
        <v/>
      </c>
      <c r="AC101" s="9"/>
      <c r="AD101" s="7" t="str">
        <f t="shared" si="31"/>
        <v/>
      </c>
      <c r="AE101" s="5"/>
      <c r="AF101" s="7" t="str">
        <f t="shared" si="32"/>
        <v/>
      </c>
      <c r="AG101" s="5"/>
      <c r="AH101" s="7" t="str">
        <f t="shared" si="33"/>
        <v/>
      </c>
      <c r="AI101" s="5"/>
      <c r="AJ101" s="7" t="str">
        <f t="shared" si="34"/>
        <v/>
      </c>
      <c r="AK101" s="5"/>
      <c r="AL101" s="7" t="str">
        <f t="shared" si="35"/>
        <v/>
      </c>
      <c r="AM101" s="5"/>
      <c r="AN101" s="7" t="str">
        <f t="shared" si="36"/>
        <v/>
      </c>
      <c r="AO101" s="5"/>
      <c r="AP101" s="7" t="str">
        <f t="shared" si="37"/>
        <v/>
      </c>
      <c r="AQ101" s="5"/>
      <c r="AR101" s="7" t="str">
        <f t="shared" si="38"/>
        <v/>
      </c>
      <c r="AS101" s="5"/>
      <c r="AT101" s="7" t="str">
        <f t="shared" si="39"/>
        <v/>
      </c>
      <c r="AU101" s="5"/>
      <c r="AV101" s="5"/>
      <c r="AW101" s="5"/>
      <c r="AX101" s="5"/>
      <c r="AY101" s="5"/>
      <c r="AZ101" s="5"/>
      <c r="BA101" s="5"/>
    </row>
    <row r="102" spans="1:53" ht="14.25">
      <c r="A102" s="4"/>
      <c r="B102" s="5" t="str">
        <f>IF('2026年度健診申込書'!B114&lt;&gt;"",TEXT('2026年度健診申込書'!B114,"YYYY")&amp;TEXT('2026年度健診申込書'!B114,"MM")&amp;TEXT('2026年度健診申込書'!B114,"DD"),"")</f>
        <v/>
      </c>
      <c r="C102" s="5" t="str">
        <f>IF('2026年度健診申込書'!C114&lt;&gt;"",VLOOKUP('2026年度健診申込書'!C114,マスタ!$F$2:$G$11,2,0),"")</f>
        <v/>
      </c>
      <c r="D102" s="7"/>
      <c r="E102" s="7"/>
      <c r="F102" s="7"/>
      <c r="G102" s="7"/>
      <c r="H102" s="5" t="str">
        <f>IF('2026年度健診申込書'!S114&lt;&gt;"",VLOOKUP('2026年度健診申込書'!S114,CourseMaster!$D$1:$G$1002,4,FALSE),IF('2026年度健診申込書'!T114&lt;&gt;"",VLOOKUP('2026年度健診申込書'!T114,CourseMaster!$D$1:$G$1002,4,FALSE),""))</f>
        <v/>
      </c>
      <c r="I102" s="7"/>
      <c r="J102" s="5" t="str">
        <f>CONCATENATE(TRIM(ASC('2026年度健診申込書'!I114))," ",TRIM(ASC('2026年度健診申込書'!J114)))</f>
        <v xml:space="preserve"> </v>
      </c>
      <c r="K102" s="6" t="str">
        <f>CONCATENATE(TRIM('2026年度健診申込書'!K114),"　",TRIM('2026年度健診申込書'!L114))</f>
        <v>　</v>
      </c>
      <c r="L102" s="5" t="str">
        <f>IFERROR(VLOOKUP('2026年度健診申込書'!N114,マスタ!$H$2:$I$3,2,0),"")</f>
        <v/>
      </c>
      <c r="M102" s="5" t="str">
        <f>IF('2026年度健診申込書'!O114&lt;&gt;"",TEXT('2026年度健診申込書'!O114,"YYYY")&amp;TEXT('2026年度健診申込書'!O114,"MM")&amp;TEXT('2026年度健診申込書'!O114,"DD"),"")</f>
        <v/>
      </c>
      <c r="N102" s="5"/>
      <c r="O102" s="5"/>
      <c r="P102" s="8" t="str">
        <f>IF('2026年度健診申込書'!$I114&lt;&gt;"",'2026年度健診申込書'!$C$11,"")</f>
        <v/>
      </c>
      <c r="Q102" s="8" t="str">
        <f>IF('2026年度健診申込書'!$C$10=0,"",IF('2026年度健診申込書'!$P114&lt;&gt;"",'2026年度健診申込書'!$C$10,""))</f>
        <v/>
      </c>
      <c r="R102" s="5" t="str">
        <f>IF('2026年度健診申込書'!P114&lt;&gt;"",'2026年度健診申込書'!P114,"")</f>
        <v/>
      </c>
      <c r="S102" s="5" t="str">
        <f>IF('2026年度健診申込書'!K114&lt;&gt;"",IF('2026年度健診申込書'!$H$7="左記ご住所に送付","2",""),"")</f>
        <v/>
      </c>
      <c r="T102" s="5"/>
      <c r="U102" s="5"/>
      <c r="V102" s="5"/>
      <c r="W102" s="5"/>
      <c r="X102" s="5"/>
      <c r="Y102" s="5"/>
      <c r="Z102" s="5"/>
      <c r="AA102" s="9"/>
      <c r="AB102" s="7" t="str">
        <f t="shared" si="30"/>
        <v/>
      </c>
      <c r="AC102" s="9"/>
      <c r="AD102" s="7" t="str">
        <f t="shared" si="31"/>
        <v/>
      </c>
      <c r="AE102" s="5"/>
      <c r="AF102" s="7" t="str">
        <f t="shared" si="32"/>
        <v/>
      </c>
      <c r="AG102" s="5"/>
      <c r="AH102" s="7" t="str">
        <f t="shared" si="33"/>
        <v/>
      </c>
      <c r="AI102" s="5"/>
      <c r="AJ102" s="7" t="str">
        <f t="shared" si="34"/>
        <v/>
      </c>
      <c r="AK102" s="5"/>
      <c r="AL102" s="7" t="str">
        <f t="shared" si="35"/>
        <v/>
      </c>
      <c r="AM102" s="5"/>
      <c r="AN102" s="7" t="str">
        <f t="shared" si="36"/>
        <v/>
      </c>
      <c r="AO102" s="5"/>
      <c r="AP102" s="7" t="str">
        <f t="shared" si="37"/>
        <v/>
      </c>
      <c r="AQ102" s="5"/>
      <c r="AR102" s="7" t="str">
        <f t="shared" si="38"/>
        <v/>
      </c>
      <c r="AS102" s="5"/>
      <c r="AT102" s="7" t="str">
        <f t="shared" si="39"/>
        <v/>
      </c>
      <c r="AU102" s="5"/>
      <c r="AV102" s="5"/>
      <c r="AW102" s="5"/>
      <c r="AX102" s="5"/>
      <c r="AY102" s="5"/>
      <c r="AZ102" s="5"/>
      <c r="BA102" s="5"/>
    </row>
    <row r="103" spans="1:53" ht="14.25">
      <c r="A103" s="4"/>
      <c r="B103" s="5" t="str">
        <f>IF('2026年度健診申込書'!B115&lt;&gt;"",TEXT('2026年度健診申込書'!B115,"YYYY")&amp;TEXT('2026年度健診申込書'!B115,"MM")&amp;TEXT('2026年度健診申込書'!B115,"DD"),"")</f>
        <v/>
      </c>
      <c r="C103" s="5" t="str">
        <f>IF('2026年度健診申込書'!C115&lt;&gt;"",VLOOKUP('2026年度健診申込書'!C115,マスタ!$F$2:$G$11,2,0),"")</f>
        <v/>
      </c>
      <c r="D103" s="7"/>
      <c r="E103" s="7"/>
      <c r="F103" s="7"/>
      <c r="G103" s="7"/>
      <c r="H103" s="5" t="str">
        <f>IF('2026年度健診申込書'!S115&lt;&gt;"",VLOOKUP('2026年度健診申込書'!S115,CourseMaster!$D$1:$G$1002,4,FALSE),IF('2026年度健診申込書'!T115&lt;&gt;"",VLOOKUP('2026年度健診申込書'!T115,CourseMaster!$D$1:$G$1002,4,FALSE),""))</f>
        <v/>
      </c>
      <c r="I103" s="7"/>
      <c r="J103" s="5" t="str">
        <f>CONCATENATE(TRIM(ASC('2026年度健診申込書'!I115))," ",TRIM(ASC('2026年度健診申込書'!J115)))</f>
        <v xml:space="preserve"> </v>
      </c>
      <c r="K103" s="6" t="str">
        <f>CONCATENATE(TRIM('2026年度健診申込書'!K115),"　",TRIM('2026年度健診申込書'!L115))</f>
        <v>　</v>
      </c>
      <c r="L103" s="5" t="str">
        <f>IFERROR(VLOOKUP('2026年度健診申込書'!N115,マスタ!$H$2:$I$3,2,0),"")</f>
        <v/>
      </c>
      <c r="M103" s="5" t="str">
        <f>IF('2026年度健診申込書'!O115&lt;&gt;"",TEXT('2026年度健診申込書'!O115,"YYYY")&amp;TEXT('2026年度健診申込書'!O115,"MM")&amp;TEXT('2026年度健診申込書'!O115,"DD"),"")</f>
        <v/>
      </c>
      <c r="N103" s="5"/>
      <c r="O103" s="5"/>
      <c r="P103" s="8" t="str">
        <f>IF('2026年度健診申込書'!$I115&lt;&gt;"",'2026年度健診申込書'!$C$11,"")</f>
        <v/>
      </c>
      <c r="Q103" s="8" t="str">
        <f>IF('2026年度健診申込書'!$C$10=0,"",IF('2026年度健診申込書'!$P115&lt;&gt;"",'2026年度健診申込書'!$C$10,""))</f>
        <v/>
      </c>
      <c r="R103" s="5" t="str">
        <f>IF('2026年度健診申込書'!P115&lt;&gt;"",'2026年度健診申込書'!P115,"")</f>
        <v/>
      </c>
      <c r="S103" s="5" t="str">
        <f>IF('2026年度健診申込書'!K115&lt;&gt;"",IF('2026年度健診申込書'!$H$7="左記ご住所に送付","2",""),"")</f>
        <v/>
      </c>
      <c r="T103" s="5"/>
      <c r="U103" s="5"/>
      <c r="V103" s="5"/>
      <c r="W103" s="5"/>
      <c r="X103" s="5"/>
      <c r="Y103" s="5"/>
      <c r="Z103" s="5"/>
      <c r="AA103" s="9"/>
      <c r="AB103" s="7" t="str">
        <f t="shared" si="30"/>
        <v/>
      </c>
      <c r="AC103" s="9"/>
      <c r="AD103" s="7" t="str">
        <f t="shared" si="31"/>
        <v/>
      </c>
      <c r="AE103" s="5"/>
      <c r="AF103" s="7" t="str">
        <f t="shared" si="32"/>
        <v/>
      </c>
      <c r="AG103" s="5"/>
      <c r="AH103" s="7" t="str">
        <f t="shared" si="33"/>
        <v/>
      </c>
      <c r="AI103" s="5"/>
      <c r="AJ103" s="7" t="str">
        <f t="shared" si="34"/>
        <v/>
      </c>
      <c r="AK103" s="5"/>
      <c r="AL103" s="7" t="str">
        <f t="shared" si="35"/>
        <v/>
      </c>
      <c r="AM103" s="5"/>
      <c r="AN103" s="7" t="str">
        <f t="shared" si="36"/>
        <v/>
      </c>
      <c r="AO103" s="5"/>
      <c r="AP103" s="7" t="str">
        <f t="shared" si="37"/>
        <v/>
      </c>
      <c r="AQ103" s="5"/>
      <c r="AR103" s="7" t="str">
        <f t="shared" si="38"/>
        <v/>
      </c>
      <c r="AS103" s="5"/>
      <c r="AT103" s="7" t="str">
        <f t="shared" si="39"/>
        <v/>
      </c>
      <c r="AU103" s="5"/>
      <c r="AV103" s="5"/>
      <c r="AW103" s="5"/>
      <c r="AX103" s="5"/>
      <c r="AY103" s="5"/>
      <c r="AZ103" s="5"/>
      <c r="BA103" s="5"/>
    </row>
    <row r="104" spans="1:53" ht="14.25">
      <c r="A104" s="4"/>
      <c r="B104" s="5" t="str">
        <f>IF('2026年度健診申込書'!B116&lt;&gt;"",TEXT('2026年度健診申込書'!B116,"YYYY")&amp;TEXT('2026年度健診申込書'!B116,"MM")&amp;TEXT('2026年度健診申込書'!B116,"DD"),"")</f>
        <v/>
      </c>
      <c r="C104" s="5" t="str">
        <f>IF('2026年度健診申込書'!C116&lt;&gt;"",VLOOKUP('2026年度健診申込書'!C116,マスタ!$F$2:$G$11,2,0),"")</f>
        <v/>
      </c>
      <c r="D104" s="7"/>
      <c r="E104" s="7"/>
      <c r="F104" s="7"/>
      <c r="G104" s="7"/>
      <c r="H104" s="5" t="str">
        <f>IF('2026年度健診申込書'!S116&lt;&gt;"",VLOOKUP('2026年度健診申込書'!S116,CourseMaster!$D$1:$G$1002,4,FALSE),IF('2026年度健診申込書'!T116&lt;&gt;"",VLOOKUP('2026年度健診申込書'!T116,CourseMaster!$D$1:$G$1002,4,FALSE),""))</f>
        <v/>
      </c>
      <c r="I104" s="7"/>
      <c r="J104" s="5" t="str">
        <f>CONCATENATE(TRIM(ASC('2026年度健診申込書'!I116))," ",TRIM(ASC('2026年度健診申込書'!J116)))</f>
        <v xml:space="preserve"> </v>
      </c>
      <c r="K104" s="6" t="str">
        <f>CONCATENATE(TRIM('2026年度健診申込書'!K116),"　",TRIM('2026年度健診申込書'!L116))</f>
        <v>　</v>
      </c>
      <c r="L104" s="5" t="str">
        <f>IFERROR(VLOOKUP('2026年度健診申込書'!N116,マスタ!$H$2:$I$3,2,0),"")</f>
        <v/>
      </c>
      <c r="M104" s="5" t="str">
        <f>IF('2026年度健診申込書'!O116&lt;&gt;"",TEXT('2026年度健診申込書'!O116,"YYYY")&amp;TEXT('2026年度健診申込書'!O116,"MM")&amp;TEXT('2026年度健診申込書'!O116,"DD"),"")</f>
        <v/>
      </c>
      <c r="N104" s="5"/>
      <c r="O104" s="5"/>
      <c r="P104" s="8" t="str">
        <f>IF('2026年度健診申込書'!$I116&lt;&gt;"",'2026年度健診申込書'!$C$11,"")</f>
        <v/>
      </c>
      <c r="Q104" s="8" t="str">
        <f>IF('2026年度健診申込書'!$C$10=0,"",IF('2026年度健診申込書'!$P116&lt;&gt;"",'2026年度健診申込書'!$C$10,""))</f>
        <v/>
      </c>
      <c r="R104" s="5" t="str">
        <f>IF('2026年度健診申込書'!P116&lt;&gt;"",'2026年度健診申込書'!P116,"")</f>
        <v/>
      </c>
      <c r="S104" s="5" t="str">
        <f>IF('2026年度健診申込書'!K116&lt;&gt;"",IF('2026年度健診申込書'!$H$7="左記ご住所に送付","2",""),"")</f>
        <v/>
      </c>
      <c r="T104" s="5"/>
      <c r="U104" s="5"/>
      <c r="V104" s="5"/>
      <c r="W104" s="5"/>
      <c r="X104" s="5"/>
      <c r="Y104" s="5"/>
      <c r="Z104" s="5"/>
      <c r="AA104" s="9"/>
      <c r="AB104" s="7" t="str">
        <f t="shared" si="30"/>
        <v/>
      </c>
      <c r="AC104" s="9"/>
      <c r="AD104" s="7" t="str">
        <f t="shared" si="31"/>
        <v/>
      </c>
      <c r="AE104" s="5"/>
      <c r="AF104" s="7" t="str">
        <f t="shared" si="32"/>
        <v/>
      </c>
      <c r="AG104" s="5"/>
      <c r="AH104" s="7" t="str">
        <f t="shared" si="33"/>
        <v/>
      </c>
      <c r="AI104" s="5"/>
      <c r="AJ104" s="7" t="str">
        <f t="shared" si="34"/>
        <v/>
      </c>
      <c r="AK104" s="5"/>
      <c r="AL104" s="7" t="str">
        <f t="shared" si="35"/>
        <v/>
      </c>
      <c r="AM104" s="5"/>
      <c r="AN104" s="7" t="str">
        <f t="shared" si="36"/>
        <v/>
      </c>
      <c r="AO104" s="5"/>
      <c r="AP104" s="7" t="str">
        <f t="shared" si="37"/>
        <v/>
      </c>
      <c r="AQ104" s="5"/>
      <c r="AR104" s="7" t="str">
        <f t="shared" si="38"/>
        <v/>
      </c>
      <c r="AS104" s="5"/>
      <c r="AT104" s="7" t="str">
        <f t="shared" si="39"/>
        <v/>
      </c>
      <c r="AU104" s="5"/>
      <c r="AV104" s="5"/>
      <c r="AW104" s="5"/>
      <c r="AX104" s="5"/>
      <c r="AY104" s="5"/>
      <c r="AZ104" s="5"/>
      <c r="BA104" s="5"/>
    </row>
    <row r="105" spans="1:53" ht="14.25">
      <c r="A105" s="4"/>
      <c r="B105" s="5" t="str">
        <f>IF('2026年度健診申込書'!B117&lt;&gt;"",TEXT('2026年度健診申込書'!B117,"YYYY")&amp;TEXT('2026年度健診申込書'!B117,"MM")&amp;TEXT('2026年度健診申込書'!B117,"DD"),"")</f>
        <v/>
      </c>
      <c r="C105" s="5" t="str">
        <f>IF('2026年度健診申込書'!C117&lt;&gt;"",VLOOKUP('2026年度健診申込書'!C117,マスタ!$F$2:$G$11,2,0),"")</f>
        <v/>
      </c>
      <c r="D105" s="7"/>
      <c r="E105" s="7"/>
      <c r="F105" s="7"/>
      <c r="G105" s="7"/>
      <c r="H105" s="5" t="str">
        <f>IF('2026年度健診申込書'!S117&lt;&gt;"",VLOOKUP('2026年度健診申込書'!S117,CourseMaster!$D$1:$G$1002,4,FALSE),IF('2026年度健診申込書'!T117&lt;&gt;"",VLOOKUP('2026年度健診申込書'!T117,CourseMaster!$D$1:$G$1002,4,FALSE),""))</f>
        <v/>
      </c>
      <c r="I105" s="7"/>
      <c r="J105" s="5" t="str">
        <f>CONCATENATE(TRIM(ASC('2026年度健診申込書'!I117))," ",TRIM(ASC('2026年度健診申込書'!J117)))</f>
        <v xml:space="preserve"> </v>
      </c>
      <c r="K105" s="6" t="str">
        <f>CONCATENATE(TRIM('2026年度健診申込書'!K117),"　",TRIM('2026年度健診申込書'!L117))</f>
        <v>　</v>
      </c>
      <c r="L105" s="5" t="str">
        <f>IFERROR(VLOOKUP('2026年度健診申込書'!N117,マスタ!$H$2:$I$3,2,0),"")</f>
        <v/>
      </c>
      <c r="M105" s="5" t="str">
        <f>IF('2026年度健診申込書'!O117&lt;&gt;"",TEXT('2026年度健診申込書'!O117,"YYYY")&amp;TEXT('2026年度健診申込書'!O117,"MM")&amp;TEXT('2026年度健診申込書'!O117,"DD"),"")</f>
        <v/>
      </c>
      <c r="N105" s="5"/>
      <c r="O105" s="5"/>
      <c r="P105" s="8" t="str">
        <f>IF('2026年度健診申込書'!$I117&lt;&gt;"",'2026年度健診申込書'!$C$11,"")</f>
        <v/>
      </c>
      <c r="Q105" s="8" t="str">
        <f>IF('2026年度健診申込書'!$C$10=0,"",IF('2026年度健診申込書'!$P117&lt;&gt;"",'2026年度健診申込書'!$C$10,""))</f>
        <v/>
      </c>
      <c r="R105" s="5" t="str">
        <f>IF('2026年度健診申込書'!P117&lt;&gt;"",'2026年度健診申込書'!P117,"")</f>
        <v/>
      </c>
      <c r="S105" s="5" t="str">
        <f>IF('2026年度健診申込書'!K117&lt;&gt;"",IF('2026年度健診申込書'!$H$7="左記ご住所に送付","2",""),"")</f>
        <v/>
      </c>
      <c r="T105" s="5"/>
      <c r="U105" s="5"/>
      <c r="V105" s="5"/>
      <c r="W105" s="5"/>
      <c r="X105" s="5"/>
      <c r="Y105" s="5"/>
      <c r="Z105" s="5"/>
      <c r="AA105" s="9"/>
      <c r="AB105" s="7" t="str">
        <f t="shared" si="30"/>
        <v/>
      </c>
      <c r="AC105" s="9"/>
      <c r="AD105" s="7" t="str">
        <f t="shared" si="31"/>
        <v/>
      </c>
      <c r="AE105" s="5"/>
      <c r="AF105" s="7" t="str">
        <f t="shared" si="32"/>
        <v/>
      </c>
      <c r="AG105" s="5"/>
      <c r="AH105" s="7" t="str">
        <f t="shared" si="33"/>
        <v/>
      </c>
      <c r="AI105" s="5"/>
      <c r="AJ105" s="7" t="str">
        <f t="shared" si="34"/>
        <v/>
      </c>
      <c r="AK105" s="5"/>
      <c r="AL105" s="7" t="str">
        <f t="shared" si="35"/>
        <v/>
      </c>
      <c r="AM105" s="5"/>
      <c r="AN105" s="7" t="str">
        <f t="shared" si="36"/>
        <v/>
      </c>
      <c r="AO105" s="5"/>
      <c r="AP105" s="7" t="str">
        <f t="shared" si="37"/>
        <v/>
      </c>
      <c r="AQ105" s="5"/>
      <c r="AR105" s="7" t="str">
        <f t="shared" si="38"/>
        <v/>
      </c>
      <c r="AS105" s="5"/>
      <c r="AT105" s="7" t="str">
        <f t="shared" si="39"/>
        <v/>
      </c>
      <c r="AU105" s="5"/>
      <c r="AV105" s="5"/>
      <c r="AW105" s="5"/>
      <c r="AX105" s="5"/>
      <c r="AY105" s="5"/>
      <c r="AZ105" s="5"/>
      <c r="BA105" s="5"/>
    </row>
    <row r="106" spans="1:53" ht="14.25">
      <c r="A106" s="4"/>
      <c r="B106" s="5" t="str">
        <f>IF('2026年度健診申込書'!B118&lt;&gt;"",TEXT('2026年度健診申込書'!B118,"YYYY")&amp;TEXT('2026年度健診申込書'!B118,"MM")&amp;TEXT('2026年度健診申込書'!B118,"DD"),"")</f>
        <v/>
      </c>
      <c r="C106" s="5" t="str">
        <f>IF('2026年度健診申込書'!C118&lt;&gt;"",VLOOKUP('2026年度健診申込書'!C118,マスタ!$F$2:$G$11,2,0),"")</f>
        <v/>
      </c>
      <c r="D106" s="7"/>
      <c r="E106" s="7"/>
      <c r="F106" s="7"/>
      <c r="G106" s="7"/>
      <c r="H106" s="5" t="str">
        <f>IF('2026年度健診申込書'!S118&lt;&gt;"",VLOOKUP('2026年度健診申込書'!S118,CourseMaster!$D$1:$G$1002,4,FALSE),IF('2026年度健診申込書'!T118&lt;&gt;"",VLOOKUP('2026年度健診申込書'!T118,CourseMaster!$D$1:$G$1002,4,FALSE),""))</f>
        <v/>
      </c>
      <c r="I106" s="7"/>
      <c r="J106" s="5" t="str">
        <f>CONCATENATE(TRIM(ASC('2026年度健診申込書'!I118))," ",TRIM(ASC('2026年度健診申込書'!J118)))</f>
        <v xml:space="preserve"> </v>
      </c>
      <c r="K106" s="6" t="str">
        <f>CONCATENATE(TRIM('2026年度健診申込書'!K118),"　",TRIM('2026年度健診申込書'!L118))</f>
        <v>　</v>
      </c>
      <c r="L106" s="5" t="str">
        <f>IFERROR(VLOOKUP('2026年度健診申込書'!N118,マスタ!$H$2:$I$3,2,0),"")</f>
        <v/>
      </c>
      <c r="M106" s="5" t="str">
        <f>IF('2026年度健診申込書'!O118&lt;&gt;"",TEXT('2026年度健診申込書'!O118,"YYYY")&amp;TEXT('2026年度健診申込書'!O118,"MM")&amp;TEXT('2026年度健診申込書'!O118,"DD"),"")</f>
        <v/>
      </c>
      <c r="N106" s="5"/>
      <c r="O106" s="5"/>
      <c r="P106" s="8" t="str">
        <f>IF('2026年度健診申込書'!$I118&lt;&gt;"",'2026年度健診申込書'!$C$11,"")</f>
        <v/>
      </c>
      <c r="Q106" s="8" t="str">
        <f>IF('2026年度健診申込書'!$C$10=0,"",IF('2026年度健診申込書'!$P118&lt;&gt;"",'2026年度健診申込書'!$C$10,""))</f>
        <v/>
      </c>
      <c r="R106" s="5" t="str">
        <f>IF('2026年度健診申込書'!P118&lt;&gt;"",'2026年度健診申込書'!P118,"")</f>
        <v/>
      </c>
      <c r="S106" s="5" t="str">
        <f>IF('2026年度健診申込書'!K118&lt;&gt;"",IF('2026年度健診申込書'!$H$7="左記ご住所に送付","2",""),"")</f>
        <v/>
      </c>
      <c r="T106" s="5"/>
      <c r="U106" s="5"/>
      <c r="V106" s="5"/>
      <c r="W106" s="5"/>
      <c r="X106" s="5"/>
      <c r="Y106" s="5"/>
      <c r="Z106" s="5"/>
      <c r="AA106" s="9"/>
      <c r="AB106" s="7" t="str">
        <f t="shared" si="30"/>
        <v/>
      </c>
      <c r="AC106" s="9"/>
      <c r="AD106" s="7" t="str">
        <f t="shared" si="31"/>
        <v/>
      </c>
      <c r="AE106" s="5"/>
      <c r="AF106" s="7" t="str">
        <f t="shared" si="32"/>
        <v/>
      </c>
      <c r="AG106" s="5"/>
      <c r="AH106" s="7" t="str">
        <f t="shared" si="33"/>
        <v/>
      </c>
      <c r="AI106" s="5"/>
      <c r="AJ106" s="7" t="str">
        <f t="shared" si="34"/>
        <v/>
      </c>
      <c r="AK106" s="5"/>
      <c r="AL106" s="7" t="str">
        <f t="shared" si="35"/>
        <v/>
      </c>
      <c r="AM106" s="5"/>
      <c r="AN106" s="7" t="str">
        <f t="shared" si="36"/>
        <v/>
      </c>
      <c r="AO106" s="5"/>
      <c r="AP106" s="7" t="str">
        <f t="shared" si="37"/>
        <v/>
      </c>
      <c r="AQ106" s="5"/>
      <c r="AR106" s="7" t="str">
        <f t="shared" si="38"/>
        <v/>
      </c>
      <c r="AS106" s="5"/>
      <c r="AT106" s="7" t="str">
        <f t="shared" si="39"/>
        <v/>
      </c>
      <c r="AU106" s="5"/>
      <c r="AV106" s="5"/>
      <c r="AW106" s="5"/>
      <c r="AX106" s="5"/>
      <c r="AY106" s="5"/>
      <c r="AZ106" s="5"/>
      <c r="BA106" s="5"/>
    </row>
    <row r="107" spans="1:53" ht="14.25">
      <c r="A107" s="4"/>
      <c r="B107" s="5" t="str">
        <f>IF('2026年度健診申込書'!B119&lt;&gt;"",TEXT('2026年度健診申込書'!B119,"YYYY")&amp;TEXT('2026年度健診申込書'!B119,"MM")&amp;TEXT('2026年度健診申込書'!B119,"DD"),"")</f>
        <v/>
      </c>
      <c r="C107" s="5" t="str">
        <f>IF('2026年度健診申込書'!C119&lt;&gt;"",VLOOKUP('2026年度健診申込書'!C119,マスタ!$F$2:$G$11,2,0),"")</f>
        <v/>
      </c>
      <c r="D107" s="7"/>
      <c r="E107" s="7"/>
      <c r="F107" s="7"/>
      <c r="G107" s="7"/>
      <c r="H107" s="5" t="str">
        <f>IF('2026年度健診申込書'!S119&lt;&gt;"",VLOOKUP('2026年度健診申込書'!S119,CourseMaster!$D$1:$G$1002,4,FALSE),IF('2026年度健診申込書'!T119&lt;&gt;"",VLOOKUP('2026年度健診申込書'!T119,CourseMaster!$D$1:$G$1002,4,FALSE),""))</f>
        <v/>
      </c>
      <c r="I107" s="7"/>
      <c r="J107" s="5" t="str">
        <f>CONCATENATE(TRIM(ASC('2026年度健診申込書'!I119))," ",TRIM(ASC('2026年度健診申込書'!J119)))</f>
        <v xml:space="preserve"> </v>
      </c>
      <c r="K107" s="6" t="str">
        <f>CONCATENATE(TRIM('2026年度健診申込書'!K119),"　",TRIM('2026年度健診申込書'!L119))</f>
        <v>　</v>
      </c>
      <c r="L107" s="5" t="str">
        <f>IFERROR(VLOOKUP('2026年度健診申込書'!N119,マスタ!$H$2:$I$3,2,0),"")</f>
        <v/>
      </c>
      <c r="M107" s="5" t="str">
        <f>IF('2026年度健診申込書'!O119&lt;&gt;"",TEXT('2026年度健診申込書'!O119,"YYYY")&amp;TEXT('2026年度健診申込書'!O119,"MM")&amp;TEXT('2026年度健診申込書'!O119,"DD"),"")</f>
        <v/>
      </c>
      <c r="N107" s="5"/>
      <c r="O107" s="5"/>
      <c r="P107" s="8" t="str">
        <f>IF('2026年度健診申込書'!$I119&lt;&gt;"",'2026年度健診申込書'!$C$11,"")</f>
        <v/>
      </c>
      <c r="Q107" s="8" t="str">
        <f>IF('2026年度健診申込書'!$C$10=0,"",IF('2026年度健診申込書'!$P119&lt;&gt;"",'2026年度健診申込書'!$C$10,""))</f>
        <v/>
      </c>
      <c r="R107" s="5" t="str">
        <f>IF('2026年度健診申込書'!P119&lt;&gt;"",'2026年度健診申込書'!P119,"")</f>
        <v/>
      </c>
      <c r="S107" s="5" t="str">
        <f>IF('2026年度健診申込書'!K119&lt;&gt;"",IF('2026年度健診申込書'!$H$7="左記ご住所に送付","2",""),"")</f>
        <v/>
      </c>
      <c r="T107" s="5"/>
      <c r="U107" s="5"/>
      <c r="V107" s="5"/>
      <c r="W107" s="5"/>
      <c r="X107" s="5"/>
      <c r="Y107" s="5"/>
      <c r="Z107" s="5"/>
      <c r="AA107" s="9"/>
      <c r="AB107" s="7" t="str">
        <f t="shared" si="30"/>
        <v/>
      </c>
      <c r="AC107" s="9"/>
      <c r="AD107" s="7" t="str">
        <f t="shared" si="31"/>
        <v/>
      </c>
      <c r="AE107" s="5"/>
      <c r="AF107" s="7" t="str">
        <f t="shared" si="32"/>
        <v/>
      </c>
      <c r="AG107" s="5"/>
      <c r="AH107" s="7" t="str">
        <f t="shared" si="33"/>
        <v/>
      </c>
      <c r="AI107" s="5"/>
      <c r="AJ107" s="7" t="str">
        <f t="shared" si="34"/>
        <v/>
      </c>
      <c r="AK107" s="5"/>
      <c r="AL107" s="7" t="str">
        <f t="shared" si="35"/>
        <v/>
      </c>
      <c r="AM107" s="5"/>
      <c r="AN107" s="7" t="str">
        <f t="shared" si="36"/>
        <v/>
      </c>
      <c r="AO107" s="5"/>
      <c r="AP107" s="7" t="str">
        <f t="shared" si="37"/>
        <v/>
      </c>
      <c r="AQ107" s="5"/>
      <c r="AR107" s="7" t="str">
        <f t="shared" si="38"/>
        <v/>
      </c>
      <c r="AS107" s="5"/>
      <c r="AT107" s="7" t="str">
        <f t="shared" si="39"/>
        <v/>
      </c>
      <c r="AU107" s="5"/>
      <c r="AV107" s="5"/>
      <c r="AW107" s="5"/>
      <c r="AX107" s="5"/>
      <c r="AY107" s="5"/>
      <c r="AZ107" s="5"/>
      <c r="BA107" s="5"/>
    </row>
    <row r="108" spans="1:53" ht="14.25">
      <c r="A108" s="4"/>
      <c r="B108" s="5" t="str">
        <f>IF('2026年度健診申込書'!B120&lt;&gt;"",TEXT('2026年度健診申込書'!B120,"YYYY")&amp;TEXT('2026年度健診申込書'!B120,"MM")&amp;TEXT('2026年度健診申込書'!B120,"DD"),"")</f>
        <v/>
      </c>
      <c r="C108" s="5" t="str">
        <f>IF('2026年度健診申込書'!C120&lt;&gt;"",VLOOKUP('2026年度健診申込書'!C120,マスタ!$F$2:$G$11,2,0),"")</f>
        <v/>
      </c>
      <c r="D108" s="7"/>
      <c r="E108" s="7"/>
      <c r="F108" s="7"/>
      <c r="G108" s="7"/>
      <c r="H108" s="5" t="str">
        <f>IF('2026年度健診申込書'!S120&lt;&gt;"",VLOOKUP('2026年度健診申込書'!S120,CourseMaster!$D$1:$G$1002,4,FALSE),IF('2026年度健診申込書'!T120&lt;&gt;"",VLOOKUP('2026年度健診申込書'!T120,CourseMaster!$D$1:$G$1002,4,FALSE),""))</f>
        <v/>
      </c>
      <c r="I108" s="7"/>
      <c r="J108" s="5" t="str">
        <f>CONCATENATE(TRIM(ASC('2026年度健診申込書'!I120))," ",TRIM(ASC('2026年度健診申込書'!J120)))</f>
        <v xml:space="preserve"> </v>
      </c>
      <c r="K108" s="6" t="str">
        <f>CONCATENATE(TRIM('2026年度健診申込書'!K120),"　",TRIM('2026年度健診申込書'!L120))</f>
        <v>　</v>
      </c>
      <c r="L108" s="5" t="str">
        <f>IFERROR(VLOOKUP('2026年度健診申込書'!N120,マスタ!$H$2:$I$3,2,0),"")</f>
        <v/>
      </c>
      <c r="M108" s="5" t="str">
        <f>IF('2026年度健診申込書'!O120&lt;&gt;"",TEXT('2026年度健診申込書'!O120,"YYYY")&amp;TEXT('2026年度健診申込書'!O120,"MM")&amp;TEXT('2026年度健診申込書'!O120,"DD"),"")</f>
        <v/>
      </c>
      <c r="N108" s="5"/>
      <c r="O108" s="5"/>
      <c r="P108" s="8" t="str">
        <f>IF('2026年度健診申込書'!$I120&lt;&gt;"",'2026年度健診申込書'!$C$11,"")</f>
        <v/>
      </c>
      <c r="Q108" s="8" t="str">
        <f>IF('2026年度健診申込書'!$C$10=0,"",IF('2026年度健診申込書'!$P120&lt;&gt;"",'2026年度健診申込書'!$C$10,""))</f>
        <v/>
      </c>
      <c r="R108" s="5" t="str">
        <f>IF('2026年度健診申込書'!P120&lt;&gt;"",'2026年度健診申込書'!P120,"")</f>
        <v/>
      </c>
      <c r="S108" s="5" t="str">
        <f>IF('2026年度健診申込書'!K120&lt;&gt;"",IF('2026年度健診申込書'!$H$7="左記ご住所に送付","2",""),"")</f>
        <v/>
      </c>
      <c r="T108" s="5"/>
      <c r="U108" s="5"/>
      <c r="V108" s="5"/>
      <c r="W108" s="5"/>
      <c r="X108" s="5"/>
      <c r="Y108" s="5"/>
      <c r="Z108" s="5"/>
      <c r="AA108" s="9"/>
      <c r="AB108" s="7" t="str">
        <f t="shared" si="30"/>
        <v/>
      </c>
      <c r="AC108" s="9"/>
      <c r="AD108" s="7" t="str">
        <f t="shared" si="31"/>
        <v/>
      </c>
      <c r="AE108" s="5"/>
      <c r="AF108" s="7" t="str">
        <f t="shared" si="32"/>
        <v/>
      </c>
      <c r="AG108" s="5"/>
      <c r="AH108" s="7" t="str">
        <f t="shared" si="33"/>
        <v/>
      </c>
      <c r="AI108" s="5"/>
      <c r="AJ108" s="7" t="str">
        <f t="shared" si="34"/>
        <v/>
      </c>
      <c r="AK108" s="5"/>
      <c r="AL108" s="7" t="str">
        <f t="shared" si="35"/>
        <v/>
      </c>
      <c r="AM108" s="5"/>
      <c r="AN108" s="7" t="str">
        <f t="shared" si="36"/>
        <v/>
      </c>
      <c r="AO108" s="5"/>
      <c r="AP108" s="7" t="str">
        <f t="shared" si="37"/>
        <v/>
      </c>
      <c r="AQ108" s="5"/>
      <c r="AR108" s="7" t="str">
        <f t="shared" si="38"/>
        <v/>
      </c>
      <c r="AS108" s="5"/>
      <c r="AT108" s="7" t="str">
        <f t="shared" si="39"/>
        <v/>
      </c>
      <c r="AU108" s="5"/>
      <c r="AV108" s="5"/>
      <c r="AW108" s="5"/>
      <c r="AX108" s="5"/>
      <c r="AY108" s="5"/>
      <c r="AZ108" s="5"/>
      <c r="BA108" s="5"/>
    </row>
    <row r="109" spans="1:53" ht="14.25">
      <c r="A109" s="4"/>
      <c r="B109" s="5" t="str">
        <f>IF('2026年度健診申込書'!B121&lt;&gt;"",TEXT('2026年度健診申込書'!B121,"YYYY")&amp;TEXT('2026年度健診申込書'!B121,"MM")&amp;TEXT('2026年度健診申込書'!B121,"DD"),"")</f>
        <v/>
      </c>
      <c r="C109" s="5" t="str">
        <f>IF('2026年度健診申込書'!C121&lt;&gt;"",VLOOKUP('2026年度健診申込書'!C121,マスタ!$F$2:$G$11,2,0),"")</f>
        <v/>
      </c>
      <c r="D109" s="7"/>
      <c r="E109" s="7"/>
      <c r="F109" s="7"/>
      <c r="G109" s="7"/>
      <c r="H109" s="5" t="str">
        <f>IF('2026年度健診申込書'!S121&lt;&gt;"",VLOOKUP('2026年度健診申込書'!S121,CourseMaster!$D$1:$G$1002,4,FALSE),IF('2026年度健診申込書'!T121&lt;&gt;"",VLOOKUP('2026年度健診申込書'!T121,CourseMaster!$D$1:$G$1002,4,FALSE),""))</f>
        <v/>
      </c>
      <c r="I109" s="7"/>
      <c r="J109" s="5" t="str">
        <f>CONCATENATE(TRIM(ASC('2026年度健診申込書'!I121))," ",TRIM(ASC('2026年度健診申込書'!J121)))</f>
        <v xml:space="preserve"> </v>
      </c>
      <c r="K109" s="6" t="str">
        <f>CONCATENATE(TRIM('2026年度健診申込書'!K121),"　",TRIM('2026年度健診申込書'!L121))</f>
        <v>　</v>
      </c>
      <c r="L109" s="5" t="str">
        <f>IFERROR(VLOOKUP('2026年度健診申込書'!N121,マスタ!$H$2:$I$3,2,0),"")</f>
        <v/>
      </c>
      <c r="M109" s="5" t="str">
        <f>IF('2026年度健診申込書'!O121&lt;&gt;"",TEXT('2026年度健診申込書'!O121,"YYYY")&amp;TEXT('2026年度健診申込書'!O121,"MM")&amp;TEXT('2026年度健診申込書'!O121,"DD"),"")</f>
        <v/>
      </c>
      <c r="N109" s="5"/>
      <c r="O109" s="5"/>
      <c r="P109" s="8" t="str">
        <f>IF('2026年度健診申込書'!$I121&lt;&gt;"",'2026年度健診申込書'!$C$11,"")</f>
        <v/>
      </c>
      <c r="Q109" s="8" t="str">
        <f>IF('2026年度健診申込書'!$C$10=0,"",IF('2026年度健診申込書'!$P121&lt;&gt;"",'2026年度健診申込書'!$C$10,""))</f>
        <v/>
      </c>
      <c r="R109" s="5" t="str">
        <f>IF('2026年度健診申込書'!P121&lt;&gt;"",'2026年度健診申込書'!P121,"")</f>
        <v/>
      </c>
      <c r="S109" s="5" t="str">
        <f>IF('2026年度健診申込書'!K121&lt;&gt;"",IF('2026年度健診申込書'!$H$7="左記ご住所に送付","2",""),"")</f>
        <v/>
      </c>
      <c r="T109" s="5"/>
      <c r="U109" s="5"/>
      <c r="V109" s="5"/>
      <c r="W109" s="5"/>
      <c r="X109" s="5"/>
      <c r="Y109" s="5"/>
      <c r="Z109" s="5"/>
      <c r="AA109" s="9"/>
      <c r="AB109" s="7" t="str">
        <f t="shared" si="30"/>
        <v/>
      </c>
      <c r="AC109" s="9"/>
      <c r="AD109" s="7" t="str">
        <f t="shared" si="31"/>
        <v/>
      </c>
      <c r="AE109" s="5"/>
      <c r="AF109" s="7" t="str">
        <f t="shared" si="32"/>
        <v/>
      </c>
      <c r="AG109" s="5"/>
      <c r="AH109" s="7" t="str">
        <f t="shared" si="33"/>
        <v/>
      </c>
      <c r="AI109" s="5"/>
      <c r="AJ109" s="7" t="str">
        <f t="shared" si="34"/>
        <v/>
      </c>
      <c r="AK109" s="5"/>
      <c r="AL109" s="7" t="str">
        <f t="shared" si="35"/>
        <v/>
      </c>
      <c r="AM109" s="5"/>
      <c r="AN109" s="7" t="str">
        <f t="shared" si="36"/>
        <v/>
      </c>
      <c r="AO109" s="5"/>
      <c r="AP109" s="7" t="str">
        <f t="shared" si="37"/>
        <v/>
      </c>
      <c r="AQ109" s="5"/>
      <c r="AR109" s="7" t="str">
        <f t="shared" si="38"/>
        <v/>
      </c>
      <c r="AS109" s="5"/>
      <c r="AT109" s="7" t="str">
        <f t="shared" si="39"/>
        <v/>
      </c>
      <c r="AU109" s="5"/>
      <c r="AV109" s="5"/>
      <c r="AW109" s="5"/>
      <c r="AX109" s="5"/>
      <c r="AY109" s="5"/>
      <c r="AZ109" s="5"/>
      <c r="BA109" s="5"/>
    </row>
    <row r="110" spans="1:53" ht="14.25">
      <c r="A110" s="4"/>
      <c r="B110" s="5" t="str">
        <f>IF('2026年度健診申込書'!B122&lt;&gt;"",TEXT('2026年度健診申込書'!B122,"YYYY")&amp;TEXT('2026年度健診申込書'!B122,"MM")&amp;TEXT('2026年度健診申込書'!B122,"DD"),"")</f>
        <v/>
      </c>
      <c r="C110" s="5" t="str">
        <f>IF('2026年度健診申込書'!C122&lt;&gt;"",VLOOKUP('2026年度健診申込書'!C122,マスタ!$F$2:$G$11,2,0),"")</f>
        <v/>
      </c>
      <c r="D110" s="7"/>
      <c r="E110" s="7"/>
      <c r="F110" s="7"/>
      <c r="G110" s="7"/>
      <c r="H110" s="5" t="str">
        <f>IF('2026年度健診申込書'!S122&lt;&gt;"",VLOOKUP('2026年度健診申込書'!S122,CourseMaster!$D$1:$G$1002,4,FALSE),IF('2026年度健診申込書'!T122&lt;&gt;"",VLOOKUP('2026年度健診申込書'!T122,CourseMaster!$D$1:$G$1002,4,FALSE),""))</f>
        <v/>
      </c>
      <c r="I110" s="7"/>
      <c r="J110" s="5" t="str">
        <f>CONCATENATE(TRIM(ASC('2026年度健診申込書'!I122))," ",TRIM(ASC('2026年度健診申込書'!J122)))</f>
        <v xml:space="preserve"> </v>
      </c>
      <c r="K110" s="6" t="str">
        <f>CONCATENATE(TRIM('2026年度健診申込書'!K122),"　",TRIM('2026年度健診申込書'!L122))</f>
        <v>　</v>
      </c>
      <c r="L110" s="5" t="str">
        <f>IFERROR(VLOOKUP('2026年度健診申込書'!N122,マスタ!$H$2:$I$3,2,0),"")</f>
        <v/>
      </c>
      <c r="M110" s="5" t="str">
        <f>IF('2026年度健診申込書'!O122&lt;&gt;"",TEXT('2026年度健診申込書'!O122,"YYYY")&amp;TEXT('2026年度健診申込書'!O122,"MM")&amp;TEXT('2026年度健診申込書'!O122,"DD"),"")</f>
        <v/>
      </c>
      <c r="N110" s="5"/>
      <c r="O110" s="5"/>
      <c r="P110" s="8" t="str">
        <f>IF('2026年度健診申込書'!$I122&lt;&gt;"",'2026年度健診申込書'!$C$11,"")</f>
        <v/>
      </c>
      <c r="Q110" s="8" t="str">
        <f>IF('2026年度健診申込書'!$C$10=0,"",IF('2026年度健診申込書'!$P122&lt;&gt;"",'2026年度健診申込書'!$C$10,""))</f>
        <v/>
      </c>
      <c r="R110" s="5" t="str">
        <f>IF('2026年度健診申込書'!P122&lt;&gt;"",'2026年度健診申込書'!P122,"")</f>
        <v/>
      </c>
      <c r="S110" s="5" t="str">
        <f>IF('2026年度健診申込書'!K122&lt;&gt;"",IF('2026年度健診申込書'!$H$7="左記ご住所に送付","2",""),"")</f>
        <v/>
      </c>
      <c r="T110" s="5"/>
      <c r="U110" s="5"/>
      <c r="V110" s="5"/>
      <c r="W110" s="5"/>
      <c r="X110" s="5"/>
      <c r="Y110" s="5"/>
      <c r="Z110" s="5"/>
      <c r="AA110" s="9"/>
      <c r="AB110" s="7" t="str">
        <f t="shared" si="30"/>
        <v/>
      </c>
      <c r="AC110" s="9"/>
      <c r="AD110" s="7" t="str">
        <f t="shared" si="31"/>
        <v/>
      </c>
      <c r="AE110" s="5"/>
      <c r="AF110" s="7" t="str">
        <f t="shared" si="32"/>
        <v/>
      </c>
      <c r="AG110" s="5"/>
      <c r="AH110" s="7" t="str">
        <f t="shared" si="33"/>
        <v/>
      </c>
      <c r="AI110" s="5"/>
      <c r="AJ110" s="7" t="str">
        <f t="shared" si="34"/>
        <v/>
      </c>
      <c r="AK110" s="5"/>
      <c r="AL110" s="7" t="str">
        <f t="shared" si="35"/>
        <v/>
      </c>
      <c r="AM110" s="5"/>
      <c r="AN110" s="7" t="str">
        <f t="shared" si="36"/>
        <v/>
      </c>
      <c r="AO110" s="5"/>
      <c r="AP110" s="7" t="str">
        <f t="shared" si="37"/>
        <v/>
      </c>
      <c r="AQ110" s="5"/>
      <c r="AR110" s="7" t="str">
        <f t="shared" si="38"/>
        <v/>
      </c>
      <c r="AS110" s="5"/>
      <c r="AT110" s="7" t="str">
        <f t="shared" si="39"/>
        <v/>
      </c>
      <c r="AU110" s="5"/>
      <c r="AV110" s="5"/>
      <c r="AW110" s="5"/>
      <c r="AX110" s="5"/>
      <c r="AY110" s="5"/>
      <c r="AZ110" s="5"/>
      <c r="BA110" s="5"/>
    </row>
    <row r="111" spans="1:53" ht="14.25">
      <c r="A111" s="4"/>
      <c r="B111" s="5" t="str">
        <f>IF('2026年度健診申込書'!B123&lt;&gt;"",TEXT('2026年度健診申込書'!B123,"YYYY")&amp;TEXT('2026年度健診申込書'!B123,"MM")&amp;TEXT('2026年度健診申込書'!B123,"DD"),"")</f>
        <v/>
      </c>
      <c r="C111" s="5" t="str">
        <f>IF('2026年度健診申込書'!C123&lt;&gt;"",VLOOKUP('2026年度健診申込書'!C123,マスタ!$F$2:$G$11,2,0),"")</f>
        <v/>
      </c>
      <c r="D111" s="7"/>
      <c r="E111" s="7"/>
      <c r="F111" s="7"/>
      <c r="G111" s="7"/>
      <c r="H111" s="5" t="str">
        <f>IF('2026年度健診申込書'!S123&lt;&gt;"",VLOOKUP('2026年度健診申込書'!S123,CourseMaster!$D$1:$G$1002,4,FALSE),IF('2026年度健診申込書'!T123&lt;&gt;"",VLOOKUP('2026年度健診申込書'!T123,CourseMaster!$D$1:$G$1002,4,FALSE),""))</f>
        <v/>
      </c>
      <c r="I111" s="7"/>
      <c r="J111" s="5" t="str">
        <f>CONCATENATE(TRIM(ASC('2026年度健診申込書'!I123))," ",TRIM(ASC('2026年度健診申込書'!J123)))</f>
        <v xml:space="preserve"> </v>
      </c>
      <c r="K111" s="6" t="str">
        <f>CONCATENATE(TRIM('2026年度健診申込書'!K123),"　",TRIM('2026年度健診申込書'!L123))</f>
        <v>　</v>
      </c>
      <c r="L111" s="5" t="str">
        <f>IFERROR(VLOOKUP('2026年度健診申込書'!N123,マスタ!$H$2:$I$3,2,0),"")</f>
        <v/>
      </c>
      <c r="M111" s="5" t="str">
        <f>IF('2026年度健診申込書'!O123&lt;&gt;"",TEXT('2026年度健診申込書'!O123,"YYYY")&amp;TEXT('2026年度健診申込書'!O123,"MM")&amp;TEXT('2026年度健診申込書'!O123,"DD"),"")</f>
        <v/>
      </c>
      <c r="N111" s="5"/>
      <c r="O111" s="5"/>
      <c r="P111" s="8" t="str">
        <f>IF('2026年度健診申込書'!$I123&lt;&gt;"",'2026年度健診申込書'!$C$11,"")</f>
        <v/>
      </c>
      <c r="Q111" s="8" t="str">
        <f>IF('2026年度健診申込書'!$C$10=0,"",IF('2026年度健診申込書'!$P123&lt;&gt;"",'2026年度健診申込書'!$C$10,""))</f>
        <v/>
      </c>
      <c r="R111" s="5" t="str">
        <f>IF('2026年度健診申込書'!P123&lt;&gt;"",'2026年度健診申込書'!P123,"")</f>
        <v/>
      </c>
      <c r="S111" s="5" t="str">
        <f>IF('2026年度健診申込書'!K123&lt;&gt;"",IF('2026年度健診申込書'!$H$7="左記ご住所に送付","2",""),"")</f>
        <v/>
      </c>
      <c r="T111" s="5"/>
      <c r="U111" s="5"/>
      <c r="V111" s="5"/>
      <c r="W111" s="5"/>
      <c r="X111" s="5"/>
      <c r="Y111" s="5"/>
      <c r="Z111" s="5"/>
      <c r="AA111" s="9"/>
      <c r="AB111" s="7" t="str">
        <f t="shared" si="30"/>
        <v/>
      </c>
      <c r="AC111" s="9"/>
      <c r="AD111" s="7" t="str">
        <f t="shared" si="31"/>
        <v/>
      </c>
      <c r="AE111" s="5"/>
      <c r="AF111" s="7" t="str">
        <f t="shared" si="32"/>
        <v/>
      </c>
      <c r="AG111" s="5"/>
      <c r="AH111" s="7" t="str">
        <f t="shared" si="33"/>
        <v/>
      </c>
      <c r="AI111" s="5"/>
      <c r="AJ111" s="7" t="str">
        <f t="shared" si="34"/>
        <v/>
      </c>
      <c r="AK111" s="5"/>
      <c r="AL111" s="7" t="str">
        <f t="shared" si="35"/>
        <v/>
      </c>
      <c r="AM111" s="5"/>
      <c r="AN111" s="7" t="str">
        <f t="shared" si="36"/>
        <v/>
      </c>
      <c r="AO111" s="5"/>
      <c r="AP111" s="7" t="str">
        <f t="shared" si="37"/>
        <v/>
      </c>
      <c r="AQ111" s="5"/>
      <c r="AR111" s="7" t="str">
        <f t="shared" si="38"/>
        <v/>
      </c>
      <c r="AS111" s="5"/>
      <c r="AT111" s="7" t="str">
        <f t="shared" si="39"/>
        <v/>
      </c>
      <c r="AU111" s="5"/>
      <c r="AV111" s="5"/>
      <c r="AW111" s="5"/>
      <c r="AX111" s="5"/>
      <c r="AY111" s="5"/>
      <c r="AZ111" s="5"/>
      <c r="BA111" s="5"/>
    </row>
    <row r="112" spans="1:53" ht="14.25">
      <c r="A112" s="4"/>
      <c r="B112" s="5" t="str">
        <f>IF('2026年度健診申込書'!B124&lt;&gt;"",TEXT('2026年度健診申込書'!B124,"YYYY")&amp;TEXT('2026年度健診申込書'!B124,"MM")&amp;TEXT('2026年度健診申込書'!B124,"DD"),"")</f>
        <v/>
      </c>
      <c r="C112" s="5" t="str">
        <f>IF('2026年度健診申込書'!C124&lt;&gt;"",VLOOKUP('2026年度健診申込書'!C124,マスタ!$F$2:$G$11,2,0),"")</f>
        <v/>
      </c>
      <c r="D112" s="7"/>
      <c r="E112" s="7"/>
      <c r="F112" s="7"/>
      <c r="G112" s="7"/>
      <c r="H112" s="5" t="str">
        <f>IF('2026年度健診申込書'!S124&lt;&gt;"",VLOOKUP('2026年度健診申込書'!S124,CourseMaster!$D$1:$G$1002,4,FALSE),IF('2026年度健診申込書'!T124&lt;&gt;"",VLOOKUP('2026年度健診申込書'!T124,CourseMaster!$D$1:$G$1002,4,FALSE),""))</f>
        <v/>
      </c>
      <c r="I112" s="7"/>
      <c r="J112" s="5" t="str">
        <f>CONCATENATE(TRIM(ASC('2026年度健診申込書'!I124))," ",TRIM(ASC('2026年度健診申込書'!J124)))</f>
        <v xml:space="preserve"> </v>
      </c>
      <c r="K112" s="6" t="str">
        <f>CONCATENATE(TRIM('2026年度健診申込書'!K124),"　",TRIM('2026年度健診申込書'!L124))</f>
        <v>　</v>
      </c>
      <c r="L112" s="5" t="str">
        <f>IFERROR(VLOOKUP('2026年度健診申込書'!N124,マスタ!$H$2:$I$3,2,0),"")</f>
        <v/>
      </c>
      <c r="M112" s="5" t="str">
        <f>IF('2026年度健診申込書'!O124&lt;&gt;"",TEXT('2026年度健診申込書'!O124,"YYYY")&amp;TEXT('2026年度健診申込書'!O124,"MM")&amp;TEXT('2026年度健診申込書'!O124,"DD"),"")</f>
        <v/>
      </c>
      <c r="N112" s="5"/>
      <c r="O112" s="5"/>
      <c r="P112" s="8" t="str">
        <f>IF('2026年度健診申込書'!$I124&lt;&gt;"",'2026年度健診申込書'!$C$11,"")</f>
        <v/>
      </c>
      <c r="Q112" s="8" t="str">
        <f>IF('2026年度健診申込書'!$C$10=0,"",IF('2026年度健診申込書'!$P124&lt;&gt;"",'2026年度健診申込書'!$C$10,""))</f>
        <v/>
      </c>
      <c r="R112" s="5" t="str">
        <f>IF('2026年度健診申込書'!P124&lt;&gt;"",'2026年度健診申込書'!P124,"")</f>
        <v/>
      </c>
      <c r="S112" s="5" t="str">
        <f>IF('2026年度健診申込書'!K124&lt;&gt;"",IF('2026年度健診申込書'!$H$7="左記ご住所に送付","2",""),"")</f>
        <v/>
      </c>
      <c r="T112" s="5"/>
      <c r="U112" s="5"/>
      <c r="V112" s="5"/>
      <c r="W112" s="5"/>
      <c r="X112" s="5"/>
      <c r="Y112" s="5"/>
      <c r="Z112" s="5"/>
      <c r="AA112" s="9"/>
      <c r="AB112" s="7" t="str">
        <f t="shared" si="30"/>
        <v/>
      </c>
      <c r="AC112" s="9"/>
      <c r="AD112" s="7" t="str">
        <f t="shared" si="31"/>
        <v/>
      </c>
      <c r="AE112" s="5"/>
      <c r="AF112" s="7" t="str">
        <f t="shared" si="32"/>
        <v/>
      </c>
      <c r="AG112" s="5"/>
      <c r="AH112" s="7" t="str">
        <f t="shared" si="33"/>
        <v/>
      </c>
      <c r="AI112" s="5"/>
      <c r="AJ112" s="7" t="str">
        <f t="shared" si="34"/>
        <v/>
      </c>
      <c r="AK112" s="5"/>
      <c r="AL112" s="7" t="str">
        <f t="shared" si="35"/>
        <v/>
      </c>
      <c r="AM112" s="5"/>
      <c r="AN112" s="7" t="str">
        <f t="shared" si="36"/>
        <v/>
      </c>
      <c r="AO112" s="5"/>
      <c r="AP112" s="7" t="str">
        <f t="shared" si="37"/>
        <v/>
      </c>
      <c r="AQ112" s="5"/>
      <c r="AR112" s="7" t="str">
        <f t="shared" si="38"/>
        <v/>
      </c>
      <c r="AS112" s="5"/>
      <c r="AT112" s="7" t="str">
        <f t="shared" si="39"/>
        <v/>
      </c>
      <c r="AU112" s="5"/>
      <c r="AV112" s="5"/>
      <c r="AW112" s="5"/>
      <c r="AX112" s="5"/>
      <c r="AY112" s="5"/>
      <c r="AZ112" s="5"/>
      <c r="BA112" s="5"/>
    </row>
    <row r="113" spans="1:53" ht="14.25">
      <c r="A113" s="4"/>
      <c r="B113" s="5" t="str">
        <f>IF('2026年度健診申込書'!B125&lt;&gt;"",TEXT('2026年度健診申込書'!B125,"YYYY")&amp;TEXT('2026年度健診申込書'!B125,"MM")&amp;TEXT('2026年度健診申込書'!B125,"DD"),"")</f>
        <v/>
      </c>
      <c r="C113" s="5" t="str">
        <f>IF('2026年度健診申込書'!C125&lt;&gt;"",VLOOKUP('2026年度健診申込書'!C125,マスタ!$F$2:$G$11,2,0),"")</f>
        <v/>
      </c>
      <c r="D113" s="7"/>
      <c r="E113" s="7"/>
      <c r="F113" s="7"/>
      <c r="G113" s="7"/>
      <c r="H113" s="5" t="str">
        <f>IF('2026年度健診申込書'!S125&lt;&gt;"",VLOOKUP('2026年度健診申込書'!S125,CourseMaster!$D$1:$G$1002,4,FALSE),IF('2026年度健診申込書'!T125&lt;&gt;"",VLOOKUP('2026年度健診申込書'!T125,CourseMaster!$D$1:$G$1002,4,FALSE),""))</f>
        <v/>
      </c>
      <c r="I113" s="7"/>
      <c r="J113" s="5" t="str">
        <f>CONCATENATE(TRIM(ASC('2026年度健診申込書'!I125))," ",TRIM(ASC('2026年度健診申込書'!J125)))</f>
        <v xml:space="preserve"> </v>
      </c>
      <c r="K113" s="6" t="str">
        <f>CONCATENATE(TRIM('2026年度健診申込書'!K125),"　",TRIM('2026年度健診申込書'!L125))</f>
        <v>　</v>
      </c>
      <c r="L113" s="5" t="str">
        <f>IFERROR(VLOOKUP('2026年度健診申込書'!N125,マスタ!$H$2:$I$3,2,0),"")</f>
        <v/>
      </c>
      <c r="M113" s="5" t="str">
        <f>IF('2026年度健診申込書'!O125&lt;&gt;"",TEXT('2026年度健診申込書'!O125,"YYYY")&amp;TEXT('2026年度健診申込書'!O125,"MM")&amp;TEXT('2026年度健診申込書'!O125,"DD"),"")</f>
        <v/>
      </c>
      <c r="N113" s="5"/>
      <c r="O113" s="5"/>
      <c r="P113" s="8" t="str">
        <f>IF('2026年度健診申込書'!$I125&lt;&gt;"",'2026年度健診申込書'!$C$11,"")</f>
        <v/>
      </c>
      <c r="Q113" s="8" t="str">
        <f>IF('2026年度健診申込書'!$C$10=0,"",IF('2026年度健診申込書'!$P125&lt;&gt;"",'2026年度健診申込書'!$C$10,""))</f>
        <v/>
      </c>
      <c r="R113" s="5" t="str">
        <f>IF('2026年度健診申込書'!P125&lt;&gt;"",'2026年度健診申込書'!P125,"")</f>
        <v/>
      </c>
      <c r="S113" s="5" t="str">
        <f>IF('2026年度健診申込書'!K125&lt;&gt;"",IF('2026年度健診申込書'!$H$7="左記ご住所に送付","2",""),"")</f>
        <v/>
      </c>
      <c r="T113" s="5"/>
      <c r="U113" s="5"/>
      <c r="V113" s="5"/>
      <c r="W113" s="5"/>
      <c r="X113" s="5"/>
      <c r="Y113" s="5"/>
      <c r="Z113" s="5"/>
      <c r="AA113" s="9"/>
      <c r="AB113" s="7" t="str">
        <f t="shared" si="30"/>
        <v/>
      </c>
      <c r="AC113" s="9"/>
      <c r="AD113" s="7" t="str">
        <f t="shared" si="31"/>
        <v/>
      </c>
      <c r="AE113" s="5"/>
      <c r="AF113" s="7" t="str">
        <f t="shared" si="32"/>
        <v/>
      </c>
      <c r="AG113" s="5"/>
      <c r="AH113" s="7" t="str">
        <f t="shared" si="33"/>
        <v/>
      </c>
      <c r="AI113" s="5"/>
      <c r="AJ113" s="7" t="str">
        <f t="shared" si="34"/>
        <v/>
      </c>
      <c r="AK113" s="5"/>
      <c r="AL113" s="7" t="str">
        <f t="shared" si="35"/>
        <v/>
      </c>
      <c r="AM113" s="5"/>
      <c r="AN113" s="7" t="str">
        <f t="shared" si="36"/>
        <v/>
      </c>
      <c r="AO113" s="5"/>
      <c r="AP113" s="7" t="str">
        <f t="shared" si="37"/>
        <v/>
      </c>
      <c r="AQ113" s="5"/>
      <c r="AR113" s="7" t="str">
        <f t="shared" si="38"/>
        <v/>
      </c>
      <c r="AS113" s="5"/>
      <c r="AT113" s="7" t="str">
        <f t="shared" si="39"/>
        <v/>
      </c>
      <c r="AU113" s="5"/>
      <c r="AV113" s="5"/>
      <c r="AW113" s="5"/>
      <c r="AX113" s="5"/>
      <c r="AY113" s="5"/>
      <c r="AZ113" s="5"/>
      <c r="BA113" s="5"/>
    </row>
    <row r="114" spans="1:53" ht="14.25">
      <c r="A114" s="4"/>
      <c r="B114" s="5" t="str">
        <f>IF('2026年度健診申込書'!B126&lt;&gt;"",TEXT('2026年度健診申込書'!B126,"YYYY")&amp;TEXT('2026年度健診申込書'!B126,"MM")&amp;TEXT('2026年度健診申込書'!B126,"DD"),"")</f>
        <v/>
      </c>
      <c r="C114" s="5" t="str">
        <f>IF('2026年度健診申込書'!C126&lt;&gt;"",VLOOKUP('2026年度健診申込書'!C126,マスタ!$F$2:$G$11,2,0),"")</f>
        <v/>
      </c>
      <c r="D114" s="7"/>
      <c r="E114" s="7"/>
      <c r="F114" s="7"/>
      <c r="G114" s="7"/>
      <c r="H114" s="5" t="str">
        <f>IF('2026年度健診申込書'!S126&lt;&gt;"",VLOOKUP('2026年度健診申込書'!S126,CourseMaster!$D$1:$G$1002,4,FALSE),IF('2026年度健診申込書'!T126&lt;&gt;"",VLOOKUP('2026年度健診申込書'!T126,CourseMaster!$D$1:$G$1002,4,FALSE),""))</f>
        <v/>
      </c>
      <c r="I114" s="7"/>
      <c r="J114" s="5" t="str">
        <f>CONCATENATE(TRIM(ASC('2026年度健診申込書'!I126))," ",TRIM(ASC('2026年度健診申込書'!J126)))</f>
        <v xml:space="preserve"> </v>
      </c>
      <c r="K114" s="6" t="str">
        <f>CONCATENATE(TRIM('2026年度健診申込書'!K126),"　",TRIM('2026年度健診申込書'!L126))</f>
        <v>　</v>
      </c>
      <c r="L114" s="5" t="str">
        <f>IFERROR(VLOOKUP('2026年度健診申込書'!N126,マスタ!$H$2:$I$3,2,0),"")</f>
        <v/>
      </c>
      <c r="M114" s="5" t="str">
        <f>IF('2026年度健診申込書'!O126&lt;&gt;"",TEXT('2026年度健診申込書'!O126,"YYYY")&amp;TEXT('2026年度健診申込書'!O126,"MM")&amp;TEXT('2026年度健診申込書'!O126,"DD"),"")</f>
        <v/>
      </c>
      <c r="N114" s="5"/>
      <c r="O114" s="5"/>
      <c r="P114" s="8" t="str">
        <f>IF('2026年度健診申込書'!$I126&lt;&gt;"",'2026年度健診申込書'!$C$11,"")</f>
        <v/>
      </c>
      <c r="Q114" s="8" t="str">
        <f>IF('2026年度健診申込書'!$C$10=0,"",IF('2026年度健診申込書'!$P126&lt;&gt;"",'2026年度健診申込書'!$C$10,""))</f>
        <v/>
      </c>
      <c r="R114" s="5" t="str">
        <f>IF('2026年度健診申込書'!P126&lt;&gt;"",'2026年度健診申込書'!P126,"")</f>
        <v/>
      </c>
      <c r="S114" s="5" t="str">
        <f>IF('2026年度健診申込書'!K126&lt;&gt;"",IF('2026年度健診申込書'!$H$7="左記ご住所に送付","2",""),"")</f>
        <v/>
      </c>
      <c r="T114" s="5"/>
      <c r="U114" s="5"/>
      <c r="V114" s="5"/>
      <c r="W114" s="5"/>
      <c r="X114" s="5"/>
      <c r="Y114" s="5"/>
      <c r="Z114" s="5"/>
      <c r="AA114" s="9"/>
      <c r="AB114" s="7" t="str">
        <f t="shared" si="30"/>
        <v/>
      </c>
      <c r="AC114" s="9"/>
      <c r="AD114" s="7" t="str">
        <f t="shared" si="31"/>
        <v/>
      </c>
      <c r="AE114" s="5"/>
      <c r="AF114" s="7" t="str">
        <f t="shared" si="32"/>
        <v/>
      </c>
      <c r="AG114" s="5"/>
      <c r="AH114" s="7" t="str">
        <f t="shared" si="33"/>
        <v/>
      </c>
      <c r="AI114" s="5"/>
      <c r="AJ114" s="7" t="str">
        <f t="shared" si="34"/>
        <v/>
      </c>
      <c r="AK114" s="5"/>
      <c r="AL114" s="7" t="str">
        <f t="shared" si="35"/>
        <v/>
      </c>
      <c r="AM114" s="5"/>
      <c r="AN114" s="7" t="str">
        <f t="shared" si="36"/>
        <v/>
      </c>
      <c r="AO114" s="5"/>
      <c r="AP114" s="7" t="str">
        <f t="shared" si="37"/>
        <v/>
      </c>
      <c r="AQ114" s="5"/>
      <c r="AR114" s="7" t="str">
        <f t="shared" si="38"/>
        <v/>
      </c>
      <c r="AS114" s="5"/>
      <c r="AT114" s="7" t="str">
        <f t="shared" si="39"/>
        <v/>
      </c>
      <c r="AU114" s="5"/>
      <c r="AV114" s="5"/>
      <c r="AW114" s="5"/>
      <c r="AX114" s="5"/>
      <c r="AY114" s="5"/>
      <c r="AZ114" s="5"/>
      <c r="BA114" s="5"/>
    </row>
    <row r="115" spans="1:53" ht="14.25">
      <c r="A115" s="4"/>
      <c r="B115" s="5" t="str">
        <f>IF('2026年度健診申込書'!B127&lt;&gt;"",TEXT('2026年度健診申込書'!B127,"YYYY")&amp;TEXT('2026年度健診申込書'!B127,"MM")&amp;TEXT('2026年度健診申込書'!B127,"DD"),"")</f>
        <v/>
      </c>
      <c r="C115" s="5" t="str">
        <f>IF('2026年度健診申込書'!C127&lt;&gt;"",VLOOKUP('2026年度健診申込書'!C127,マスタ!$F$2:$G$11,2,0),"")</f>
        <v/>
      </c>
      <c r="D115" s="7"/>
      <c r="E115" s="7"/>
      <c r="F115" s="7"/>
      <c r="G115" s="7"/>
      <c r="H115" s="5" t="str">
        <f>IF('2026年度健診申込書'!S127&lt;&gt;"",VLOOKUP('2026年度健診申込書'!S127,CourseMaster!$D$1:$G$1002,4,FALSE),IF('2026年度健診申込書'!T127&lt;&gt;"",VLOOKUP('2026年度健診申込書'!T127,CourseMaster!$D$1:$G$1002,4,FALSE),""))</f>
        <v/>
      </c>
      <c r="I115" s="7"/>
      <c r="J115" s="5" t="str">
        <f>CONCATENATE(TRIM(ASC('2026年度健診申込書'!I127))," ",TRIM(ASC('2026年度健診申込書'!J127)))</f>
        <v xml:space="preserve"> </v>
      </c>
      <c r="K115" s="6" t="str">
        <f>CONCATENATE(TRIM('2026年度健診申込書'!K127),"　",TRIM('2026年度健診申込書'!L127))</f>
        <v>　</v>
      </c>
      <c r="L115" s="5" t="str">
        <f>IFERROR(VLOOKUP('2026年度健診申込書'!N127,マスタ!$H$2:$I$3,2,0),"")</f>
        <v/>
      </c>
      <c r="M115" s="5" t="str">
        <f>IF('2026年度健診申込書'!O127&lt;&gt;"",TEXT('2026年度健診申込書'!O127,"YYYY")&amp;TEXT('2026年度健診申込書'!O127,"MM")&amp;TEXT('2026年度健診申込書'!O127,"DD"),"")</f>
        <v/>
      </c>
      <c r="N115" s="5"/>
      <c r="O115" s="5"/>
      <c r="P115" s="8" t="str">
        <f>IF('2026年度健診申込書'!$I127&lt;&gt;"",'2026年度健診申込書'!$C$11,"")</f>
        <v/>
      </c>
      <c r="Q115" s="8" t="str">
        <f>IF('2026年度健診申込書'!$C$10=0,"",IF('2026年度健診申込書'!$P127&lt;&gt;"",'2026年度健診申込書'!$C$10,""))</f>
        <v/>
      </c>
      <c r="R115" s="5" t="str">
        <f>IF('2026年度健診申込書'!P127&lt;&gt;"",'2026年度健診申込書'!P127,"")</f>
        <v/>
      </c>
      <c r="S115" s="5" t="str">
        <f>IF('2026年度健診申込書'!K127&lt;&gt;"",IF('2026年度健診申込書'!$H$7="左記ご住所に送付","2",""),"")</f>
        <v/>
      </c>
      <c r="T115" s="5"/>
      <c r="U115" s="5"/>
      <c r="V115" s="5"/>
      <c r="W115" s="5"/>
      <c r="X115" s="5"/>
      <c r="Y115" s="5"/>
      <c r="Z115" s="5"/>
      <c r="AA115" s="9"/>
      <c r="AB115" s="7" t="str">
        <f t="shared" si="30"/>
        <v/>
      </c>
      <c r="AC115" s="9"/>
      <c r="AD115" s="7" t="str">
        <f t="shared" si="31"/>
        <v/>
      </c>
      <c r="AE115" s="5"/>
      <c r="AF115" s="7" t="str">
        <f t="shared" si="32"/>
        <v/>
      </c>
      <c r="AG115" s="5"/>
      <c r="AH115" s="7" t="str">
        <f t="shared" si="33"/>
        <v/>
      </c>
      <c r="AI115" s="5"/>
      <c r="AJ115" s="7" t="str">
        <f t="shared" si="34"/>
        <v/>
      </c>
      <c r="AK115" s="5"/>
      <c r="AL115" s="7" t="str">
        <f t="shared" si="35"/>
        <v/>
      </c>
      <c r="AM115" s="5"/>
      <c r="AN115" s="7" t="str">
        <f t="shared" si="36"/>
        <v/>
      </c>
      <c r="AO115" s="5"/>
      <c r="AP115" s="7" t="str">
        <f t="shared" si="37"/>
        <v/>
      </c>
      <c r="AQ115" s="5"/>
      <c r="AR115" s="7" t="str">
        <f t="shared" si="38"/>
        <v/>
      </c>
      <c r="AS115" s="5"/>
      <c r="AT115" s="7" t="str">
        <f t="shared" si="39"/>
        <v/>
      </c>
      <c r="AU115" s="5"/>
      <c r="AV115" s="5"/>
      <c r="AW115" s="5"/>
      <c r="AX115" s="5"/>
      <c r="AY115" s="5"/>
      <c r="AZ115" s="5"/>
      <c r="BA115" s="5"/>
    </row>
    <row r="116" spans="1:53" ht="14.25">
      <c r="A116" s="4"/>
      <c r="B116" s="5" t="str">
        <f>IF('2026年度健診申込書'!B128&lt;&gt;"",TEXT('2026年度健診申込書'!B128,"YYYY")&amp;TEXT('2026年度健診申込書'!B128,"MM")&amp;TEXT('2026年度健診申込書'!B128,"DD"),"")</f>
        <v/>
      </c>
      <c r="C116" s="5" t="str">
        <f>IF('2026年度健診申込書'!C128&lt;&gt;"",VLOOKUP('2026年度健診申込書'!C128,マスタ!$F$2:$G$11,2,0),"")</f>
        <v/>
      </c>
      <c r="D116" s="7"/>
      <c r="E116" s="7"/>
      <c r="F116" s="7"/>
      <c r="G116" s="7"/>
      <c r="H116" s="5" t="str">
        <f>IF('2026年度健診申込書'!S128&lt;&gt;"",VLOOKUP('2026年度健診申込書'!S128,CourseMaster!$D$1:$G$1002,4,FALSE),IF('2026年度健診申込書'!T128&lt;&gt;"",VLOOKUP('2026年度健診申込書'!T128,CourseMaster!$D$1:$G$1002,4,FALSE),""))</f>
        <v/>
      </c>
      <c r="I116" s="7"/>
      <c r="J116" s="5" t="str">
        <f>CONCATENATE(TRIM(ASC('2026年度健診申込書'!I128))," ",TRIM(ASC('2026年度健診申込書'!J128)))</f>
        <v xml:space="preserve"> </v>
      </c>
      <c r="K116" s="6" t="str">
        <f>CONCATENATE(TRIM('2026年度健診申込書'!K128),"　",TRIM('2026年度健診申込書'!L128))</f>
        <v>　</v>
      </c>
      <c r="L116" s="5" t="str">
        <f>IFERROR(VLOOKUP('2026年度健診申込書'!N128,マスタ!$H$2:$I$3,2,0),"")</f>
        <v/>
      </c>
      <c r="M116" s="5" t="str">
        <f>IF('2026年度健診申込書'!O128&lt;&gt;"",TEXT('2026年度健診申込書'!O128,"YYYY")&amp;TEXT('2026年度健診申込書'!O128,"MM")&amp;TEXT('2026年度健診申込書'!O128,"DD"),"")</f>
        <v/>
      </c>
      <c r="N116" s="5"/>
      <c r="O116" s="5"/>
      <c r="P116" s="8" t="str">
        <f>IF('2026年度健診申込書'!$I128&lt;&gt;"",'2026年度健診申込書'!$C$11,"")</f>
        <v/>
      </c>
      <c r="Q116" s="8" t="str">
        <f>IF('2026年度健診申込書'!$C$10=0,"",IF('2026年度健診申込書'!$P128&lt;&gt;"",'2026年度健診申込書'!$C$10,""))</f>
        <v/>
      </c>
      <c r="R116" s="5" t="str">
        <f>IF('2026年度健診申込書'!P128&lt;&gt;"",'2026年度健診申込書'!P128,"")</f>
        <v/>
      </c>
      <c r="S116" s="5" t="str">
        <f>IF('2026年度健診申込書'!K128&lt;&gt;"",IF('2026年度健診申込書'!$H$7="左記ご住所に送付","2",""),"")</f>
        <v/>
      </c>
      <c r="T116" s="5"/>
      <c r="U116" s="5"/>
      <c r="V116" s="5"/>
      <c r="W116" s="5"/>
      <c r="X116" s="5"/>
      <c r="Y116" s="5"/>
      <c r="Z116" s="5"/>
      <c r="AA116" s="9"/>
      <c r="AB116" s="7" t="str">
        <f t="shared" si="30"/>
        <v/>
      </c>
      <c r="AC116" s="9"/>
      <c r="AD116" s="7" t="str">
        <f t="shared" si="31"/>
        <v/>
      </c>
      <c r="AE116" s="5"/>
      <c r="AF116" s="7" t="str">
        <f t="shared" si="32"/>
        <v/>
      </c>
      <c r="AG116" s="5"/>
      <c r="AH116" s="7" t="str">
        <f t="shared" si="33"/>
        <v/>
      </c>
      <c r="AI116" s="5"/>
      <c r="AJ116" s="7" t="str">
        <f t="shared" si="34"/>
        <v/>
      </c>
      <c r="AK116" s="5"/>
      <c r="AL116" s="7" t="str">
        <f t="shared" si="35"/>
        <v/>
      </c>
      <c r="AM116" s="5"/>
      <c r="AN116" s="7" t="str">
        <f t="shared" si="36"/>
        <v/>
      </c>
      <c r="AO116" s="5"/>
      <c r="AP116" s="7" t="str">
        <f t="shared" si="37"/>
        <v/>
      </c>
      <c r="AQ116" s="5"/>
      <c r="AR116" s="7" t="str">
        <f t="shared" si="38"/>
        <v/>
      </c>
      <c r="AS116" s="5"/>
      <c r="AT116" s="7" t="str">
        <f t="shared" si="39"/>
        <v/>
      </c>
      <c r="AU116" s="5"/>
      <c r="AV116" s="5"/>
      <c r="AW116" s="5"/>
      <c r="AX116" s="5"/>
      <c r="AY116" s="5"/>
      <c r="AZ116" s="5"/>
      <c r="BA116" s="5"/>
    </row>
    <row r="117" spans="1:53" ht="14.25">
      <c r="A117" s="4"/>
      <c r="B117" s="5" t="str">
        <f>IF('2026年度健診申込書'!B129&lt;&gt;"",TEXT('2026年度健診申込書'!B129,"YYYY")&amp;TEXT('2026年度健診申込書'!B129,"MM")&amp;TEXT('2026年度健診申込書'!B129,"DD"),"")</f>
        <v/>
      </c>
      <c r="C117" s="5" t="str">
        <f>IF('2026年度健診申込書'!C129&lt;&gt;"",VLOOKUP('2026年度健診申込書'!C129,マスタ!$F$2:$G$11,2,0),"")</f>
        <v/>
      </c>
      <c r="D117" s="7"/>
      <c r="E117" s="7"/>
      <c r="F117" s="7"/>
      <c r="G117" s="7"/>
      <c r="H117" s="5" t="str">
        <f>IF('2026年度健診申込書'!S129&lt;&gt;"",VLOOKUP('2026年度健診申込書'!S129,CourseMaster!$D$1:$G$1002,4,FALSE),IF('2026年度健診申込書'!T129&lt;&gt;"",VLOOKUP('2026年度健診申込書'!T129,CourseMaster!$D$1:$G$1002,4,FALSE),""))</f>
        <v/>
      </c>
      <c r="I117" s="7"/>
      <c r="J117" s="5" t="str">
        <f>CONCATENATE(TRIM(ASC('2026年度健診申込書'!I129))," ",TRIM(ASC('2026年度健診申込書'!J129)))</f>
        <v xml:space="preserve"> </v>
      </c>
      <c r="K117" s="6" t="str">
        <f>CONCATENATE(TRIM('2026年度健診申込書'!K129),"　",TRIM('2026年度健診申込書'!L129))</f>
        <v>　</v>
      </c>
      <c r="L117" s="5" t="str">
        <f>IFERROR(VLOOKUP('2026年度健診申込書'!N129,マスタ!$H$2:$I$3,2,0),"")</f>
        <v/>
      </c>
      <c r="M117" s="5" t="str">
        <f>IF('2026年度健診申込書'!O129&lt;&gt;"",TEXT('2026年度健診申込書'!O129,"YYYY")&amp;TEXT('2026年度健診申込書'!O129,"MM")&amp;TEXT('2026年度健診申込書'!O129,"DD"),"")</f>
        <v/>
      </c>
      <c r="N117" s="5"/>
      <c r="O117" s="5"/>
      <c r="P117" s="8" t="str">
        <f>IF('2026年度健診申込書'!$I129&lt;&gt;"",'2026年度健診申込書'!$C$11,"")</f>
        <v/>
      </c>
      <c r="Q117" s="8" t="str">
        <f>IF('2026年度健診申込書'!$C$10=0,"",IF('2026年度健診申込書'!$P129&lt;&gt;"",'2026年度健診申込書'!$C$10,""))</f>
        <v/>
      </c>
      <c r="R117" s="5" t="str">
        <f>IF('2026年度健診申込書'!P129&lt;&gt;"",'2026年度健診申込書'!P129,"")</f>
        <v/>
      </c>
      <c r="S117" s="5" t="str">
        <f>IF('2026年度健診申込書'!K129&lt;&gt;"",IF('2026年度健診申込書'!$H$7="左記ご住所に送付","2",""),"")</f>
        <v/>
      </c>
      <c r="T117" s="5"/>
      <c r="U117" s="5"/>
      <c r="V117" s="5"/>
      <c r="W117" s="5"/>
      <c r="X117" s="5"/>
      <c r="Y117" s="5"/>
      <c r="Z117" s="5"/>
      <c r="AA117" s="9"/>
      <c r="AB117" s="7" t="str">
        <f t="shared" si="30"/>
        <v/>
      </c>
      <c r="AC117" s="9"/>
      <c r="AD117" s="7" t="str">
        <f t="shared" si="31"/>
        <v/>
      </c>
      <c r="AE117" s="5"/>
      <c r="AF117" s="7" t="str">
        <f t="shared" si="32"/>
        <v/>
      </c>
      <c r="AG117" s="5"/>
      <c r="AH117" s="7" t="str">
        <f t="shared" si="33"/>
        <v/>
      </c>
      <c r="AI117" s="5"/>
      <c r="AJ117" s="7" t="str">
        <f t="shared" si="34"/>
        <v/>
      </c>
      <c r="AK117" s="5"/>
      <c r="AL117" s="7" t="str">
        <f t="shared" si="35"/>
        <v/>
      </c>
      <c r="AM117" s="5"/>
      <c r="AN117" s="7" t="str">
        <f t="shared" si="36"/>
        <v/>
      </c>
      <c r="AO117" s="5"/>
      <c r="AP117" s="7" t="str">
        <f t="shared" si="37"/>
        <v/>
      </c>
      <c r="AQ117" s="5"/>
      <c r="AR117" s="7" t="str">
        <f t="shared" si="38"/>
        <v/>
      </c>
      <c r="AS117" s="5"/>
      <c r="AT117" s="7" t="str">
        <f t="shared" si="39"/>
        <v/>
      </c>
      <c r="AU117" s="5"/>
      <c r="AV117" s="5"/>
      <c r="AW117" s="5"/>
      <c r="AX117" s="5"/>
      <c r="AY117" s="5"/>
      <c r="AZ117" s="5"/>
      <c r="BA117" s="5"/>
    </row>
    <row r="118" spans="1:53" ht="14.25">
      <c r="A118" s="4"/>
      <c r="B118" s="5" t="str">
        <f>IF('2026年度健診申込書'!B130&lt;&gt;"",TEXT('2026年度健診申込書'!B130,"YYYY")&amp;TEXT('2026年度健診申込書'!B130,"MM")&amp;TEXT('2026年度健診申込書'!B130,"DD"),"")</f>
        <v/>
      </c>
      <c r="C118" s="5" t="str">
        <f>IF('2026年度健診申込書'!C130&lt;&gt;"",VLOOKUP('2026年度健診申込書'!C130,マスタ!$F$2:$G$11,2,0),"")</f>
        <v/>
      </c>
      <c r="D118" s="7"/>
      <c r="E118" s="7"/>
      <c r="F118" s="7"/>
      <c r="G118" s="7"/>
      <c r="H118" s="5" t="str">
        <f>IF('2026年度健診申込書'!S130&lt;&gt;"",VLOOKUP('2026年度健診申込書'!S130,CourseMaster!$D$1:$G$1002,4,FALSE),IF('2026年度健診申込書'!T130&lt;&gt;"",VLOOKUP('2026年度健診申込書'!T130,CourseMaster!$D$1:$G$1002,4,FALSE),""))</f>
        <v/>
      </c>
      <c r="I118" s="7"/>
      <c r="J118" s="5" t="str">
        <f>CONCATENATE(TRIM(ASC('2026年度健診申込書'!I130))," ",TRIM(ASC('2026年度健診申込書'!J130)))</f>
        <v xml:space="preserve"> </v>
      </c>
      <c r="K118" s="6" t="str">
        <f>CONCATENATE(TRIM('2026年度健診申込書'!K130),"　",TRIM('2026年度健診申込書'!L130))</f>
        <v>　</v>
      </c>
      <c r="L118" s="5" t="str">
        <f>IFERROR(VLOOKUP('2026年度健診申込書'!N130,マスタ!$H$2:$I$3,2,0),"")</f>
        <v/>
      </c>
      <c r="M118" s="5" t="str">
        <f>IF('2026年度健診申込書'!O130&lt;&gt;"",TEXT('2026年度健診申込書'!O130,"YYYY")&amp;TEXT('2026年度健診申込書'!O130,"MM")&amp;TEXT('2026年度健診申込書'!O130,"DD"),"")</f>
        <v/>
      </c>
      <c r="N118" s="5"/>
      <c r="O118" s="5"/>
      <c r="P118" s="8" t="str">
        <f>IF('2026年度健診申込書'!$I130&lt;&gt;"",'2026年度健診申込書'!$C$11,"")</f>
        <v/>
      </c>
      <c r="Q118" s="8" t="str">
        <f>IF('2026年度健診申込書'!$C$10=0,"",IF('2026年度健診申込書'!$P130&lt;&gt;"",'2026年度健診申込書'!$C$10,""))</f>
        <v/>
      </c>
      <c r="R118" s="5" t="str">
        <f>IF('2026年度健診申込書'!P130&lt;&gt;"",'2026年度健診申込書'!P130,"")</f>
        <v/>
      </c>
      <c r="S118" s="5" t="str">
        <f>IF('2026年度健診申込書'!K130&lt;&gt;"",IF('2026年度健診申込書'!$H$7="左記ご住所に送付","2",""),"")</f>
        <v/>
      </c>
      <c r="T118" s="5"/>
      <c r="U118" s="5"/>
      <c r="V118" s="5"/>
      <c r="W118" s="5"/>
      <c r="X118" s="5"/>
      <c r="Y118" s="5"/>
      <c r="Z118" s="5"/>
      <c r="AA118" s="9"/>
      <c r="AB118" s="7" t="str">
        <f t="shared" si="30"/>
        <v/>
      </c>
      <c r="AC118" s="9"/>
      <c r="AD118" s="7" t="str">
        <f t="shared" si="31"/>
        <v/>
      </c>
      <c r="AE118" s="5"/>
      <c r="AF118" s="7" t="str">
        <f t="shared" si="32"/>
        <v/>
      </c>
      <c r="AG118" s="5"/>
      <c r="AH118" s="7" t="str">
        <f t="shared" si="33"/>
        <v/>
      </c>
      <c r="AI118" s="5"/>
      <c r="AJ118" s="7" t="str">
        <f t="shared" si="34"/>
        <v/>
      </c>
      <c r="AK118" s="5"/>
      <c r="AL118" s="7" t="str">
        <f t="shared" si="35"/>
        <v/>
      </c>
      <c r="AM118" s="5"/>
      <c r="AN118" s="7" t="str">
        <f t="shared" si="36"/>
        <v/>
      </c>
      <c r="AO118" s="5"/>
      <c r="AP118" s="7" t="str">
        <f t="shared" si="37"/>
        <v/>
      </c>
      <c r="AQ118" s="5"/>
      <c r="AR118" s="7" t="str">
        <f t="shared" si="38"/>
        <v/>
      </c>
      <c r="AS118" s="5"/>
      <c r="AT118" s="7" t="str">
        <f t="shared" si="39"/>
        <v/>
      </c>
      <c r="AU118" s="5"/>
      <c r="AV118" s="5"/>
      <c r="AW118" s="5"/>
      <c r="AX118" s="5"/>
      <c r="AY118" s="5"/>
      <c r="AZ118" s="5"/>
      <c r="BA118" s="5"/>
    </row>
    <row r="119" spans="1:53" ht="14.25">
      <c r="A119" s="4"/>
      <c r="B119" s="5" t="str">
        <f>IF('2026年度健診申込書'!B131&lt;&gt;"",TEXT('2026年度健診申込書'!B131,"YYYY")&amp;TEXT('2026年度健診申込書'!B131,"MM")&amp;TEXT('2026年度健診申込書'!B131,"DD"),"")</f>
        <v/>
      </c>
      <c r="C119" s="5" t="str">
        <f>IF('2026年度健診申込書'!C131&lt;&gt;"",VLOOKUP('2026年度健診申込書'!C131,マスタ!$F$2:$G$11,2,0),"")</f>
        <v/>
      </c>
      <c r="D119" s="7"/>
      <c r="E119" s="7"/>
      <c r="F119" s="7"/>
      <c r="G119" s="7"/>
      <c r="H119" s="5" t="str">
        <f>IF('2026年度健診申込書'!S131&lt;&gt;"",VLOOKUP('2026年度健診申込書'!S131,CourseMaster!$D$1:$G$1002,4,FALSE),IF('2026年度健診申込書'!T131&lt;&gt;"",VLOOKUP('2026年度健診申込書'!T131,CourseMaster!$D$1:$G$1002,4,FALSE),""))</f>
        <v/>
      </c>
      <c r="I119" s="7"/>
      <c r="J119" s="5" t="str">
        <f>CONCATENATE(TRIM(ASC('2026年度健診申込書'!I131))," ",TRIM(ASC('2026年度健診申込書'!J131)))</f>
        <v xml:space="preserve"> </v>
      </c>
      <c r="K119" s="6" t="str">
        <f>CONCATENATE(TRIM('2026年度健診申込書'!K131),"　",TRIM('2026年度健診申込書'!L131))</f>
        <v>　</v>
      </c>
      <c r="L119" s="5" t="str">
        <f>IFERROR(VLOOKUP('2026年度健診申込書'!N131,マスタ!$H$2:$I$3,2,0),"")</f>
        <v/>
      </c>
      <c r="M119" s="5" t="str">
        <f>IF('2026年度健診申込書'!O131&lt;&gt;"",TEXT('2026年度健診申込書'!O131,"YYYY")&amp;TEXT('2026年度健診申込書'!O131,"MM")&amp;TEXT('2026年度健診申込書'!O131,"DD"),"")</f>
        <v/>
      </c>
      <c r="N119" s="5"/>
      <c r="O119" s="5"/>
      <c r="P119" s="8" t="str">
        <f>IF('2026年度健診申込書'!$I131&lt;&gt;"",'2026年度健診申込書'!$C$11,"")</f>
        <v/>
      </c>
      <c r="Q119" s="8" t="str">
        <f>IF('2026年度健診申込書'!$C$10=0,"",IF('2026年度健診申込書'!$P131&lt;&gt;"",'2026年度健診申込書'!$C$10,""))</f>
        <v/>
      </c>
      <c r="R119" s="5" t="str">
        <f>IF('2026年度健診申込書'!P131&lt;&gt;"",'2026年度健診申込書'!P131,"")</f>
        <v/>
      </c>
      <c r="S119" s="5" t="str">
        <f>IF('2026年度健診申込書'!K131&lt;&gt;"",IF('2026年度健診申込書'!$H$7="左記ご住所に送付","2",""),"")</f>
        <v/>
      </c>
      <c r="T119" s="5"/>
      <c r="U119" s="5"/>
      <c r="V119" s="5"/>
      <c r="W119" s="5"/>
      <c r="X119" s="5"/>
      <c r="Y119" s="5"/>
      <c r="Z119" s="5"/>
      <c r="AA119" s="9"/>
      <c r="AB119" s="7" t="str">
        <f t="shared" si="30"/>
        <v/>
      </c>
      <c r="AC119" s="9"/>
      <c r="AD119" s="7" t="str">
        <f t="shared" si="31"/>
        <v/>
      </c>
      <c r="AE119" s="5"/>
      <c r="AF119" s="7" t="str">
        <f t="shared" si="32"/>
        <v/>
      </c>
      <c r="AG119" s="5"/>
      <c r="AH119" s="7" t="str">
        <f t="shared" si="33"/>
        <v/>
      </c>
      <c r="AI119" s="5"/>
      <c r="AJ119" s="7" t="str">
        <f t="shared" si="34"/>
        <v/>
      </c>
      <c r="AK119" s="5"/>
      <c r="AL119" s="7" t="str">
        <f t="shared" si="35"/>
        <v/>
      </c>
      <c r="AM119" s="5"/>
      <c r="AN119" s="7" t="str">
        <f t="shared" si="36"/>
        <v/>
      </c>
      <c r="AO119" s="5"/>
      <c r="AP119" s="7" t="str">
        <f t="shared" si="37"/>
        <v/>
      </c>
      <c r="AQ119" s="5"/>
      <c r="AR119" s="7" t="str">
        <f t="shared" si="38"/>
        <v/>
      </c>
      <c r="AS119" s="5"/>
      <c r="AT119" s="7" t="str">
        <f t="shared" si="39"/>
        <v/>
      </c>
      <c r="AU119" s="5"/>
      <c r="AV119" s="5"/>
      <c r="AW119" s="5"/>
      <c r="AX119" s="5"/>
      <c r="AY119" s="5"/>
      <c r="AZ119" s="5"/>
      <c r="BA119" s="5"/>
    </row>
    <row r="120" spans="1:53" ht="14.25">
      <c r="A120" s="4"/>
      <c r="B120" s="5" t="str">
        <f>IF('2026年度健診申込書'!B132&lt;&gt;"",TEXT('2026年度健診申込書'!B132,"YYYY")&amp;TEXT('2026年度健診申込書'!B132,"MM")&amp;TEXT('2026年度健診申込書'!B132,"DD"),"")</f>
        <v/>
      </c>
      <c r="C120" s="5" t="str">
        <f>IF('2026年度健診申込書'!C132&lt;&gt;"",VLOOKUP('2026年度健診申込書'!C132,マスタ!$F$2:$G$11,2,0),"")</f>
        <v/>
      </c>
      <c r="D120" s="7"/>
      <c r="E120" s="7"/>
      <c r="F120" s="7"/>
      <c r="G120" s="7"/>
      <c r="H120" s="5" t="str">
        <f>IF('2026年度健診申込書'!S132&lt;&gt;"",VLOOKUP('2026年度健診申込書'!S132,CourseMaster!$D$1:$G$1002,4,FALSE),IF('2026年度健診申込書'!T132&lt;&gt;"",VLOOKUP('2026年度健診申込書'!T132,CourseMaster!$D$1:$G$1002,4,FALSE),""))</f>
        <v/>
      </c>
      <c r="I120" s="7"/>
      <c r="J120" s="5" t="str">
        <f>CONCATENATE(TRIM(ASC('2026年度健診申込書'!I132))," ",TRIM(ASC('2026年度健診申込書'!J132)))</f>
        <v xml:space="preserve"> </v>
      </c>
      <c r="K120" s="6" t="str">
        <f>CONCATENATE(TRIM('2026年度健診申込書'!K132),"　",TRIM('2026年度健診申込書'!L132))</f>
        <v>　</v>
      </c>
      <c r="L120" s="5" t="str">
        <f>IFERROR(VLOOKUP('2026年度健診申込書'!N132,マスタ!$H$2:$I$3,2,0),"")</f>
        <v/>
      </c>
      <c r="M120" s="5" t="str">
        <f>IF('2026年度健診申込書'!O132&lt;&gt;"",TEXT('2026年度健診申込書'!O132,"YYYY")&amp;TEXT('2026年度健診申込書'!O132,"MM")&amp;TEXT('2026年度健診申込書'!O132,"DD"),"")</f>
        <v/>
      </c>
      <c r="N120" s="5"/>
      <c r="O120" s="5"/>
      <c r="P120" s="8" t="str">
        <f>IF('2026年度健診申込書'!$I132&lt;&gt;"",'2026年度健診申込書'!$C$11,"")</f>
        <v/>
      </c>
      <c r="Q120" s="8" t="str">
        <f>IF('2026年度健診申込書'!$C$10=0,"",IF('2026年度健診申込書'!$P132&lt;&gt;"",'2026年度健診申込書'!$C$10,""))</f>
        <v/>
      </c>
      <c r="R120" s="5" t="str">
        <f>IF('2026年度健診申込書'!P132&lt;&gt;"",'2026年度健診申込書'!P132,"")</f>
        <v/>
      </c>
      <c r="S120" s="5" t="str">
        <f>IF('2026年度健診申込書'!K132&lt;&gt;"",IF('2026年度健診申込書'!$H$7="左記ご住所に送付","2",""),"")</f>
        <v/>
      </c>
      <c r="T120" s="5"/>
      <c r="U120" s="5"/>
      <c r="V120" s="5"/>
      <c r="W120" s="5"/>
      <c r="X120" s="5"/>
      <c r="Y120" s="5"/>
      <c r="Z120" s="5"/>
      <c r="AA120" s="9"/>
      <c r="AB120" s="7" t="str">
        <f t="shared" si="30"/>
        <v/>
      </c>
      <c r="AC120" s="9"/>
      <c r="AD120" s="7" t="str">
        <f t="shared" si="31"/>
        <v/>
      </c>
      <c r="AE120" s="5"/>
      <c r="AF120" s="7" t="str">
        <f t="shared" si="32"/>
        <v/>
      </c>
      <c r="AG120" s="5"/>
      <c r="AH120" s="7" t="str">
        <f t="shared" si="33"/>
        <v/>
      </c>
      <c r="AI120" s="5"/>
      <c r="AJ120" s="7" t="str">
        <f t="shared" si="34"/>
        <v/>
      </c>
      <c r="AK120" s="5"/>
      <c r="AL120" s="7" t="str">
        <f t="shared" si="35"/>
        <v/>
      </c>
      <c r="AM120" s="5"/>
      <c r="AN120" s="7" t="str">
        <f t="shared" si="36"/>
        <v/>
      </c>
      <c r="AO120" s="5"/>
      <c r="AP120" s="7" t="str">
        <f t="shared" si="37"/>
        <v/>
      </c>
      <c r="AQ120" s="5"/>
      <c r="AR120" s="7" t="str">
        <f t="shared" si="38"/>
        <v/>
      </c>
      <c r="AS120" s="5"/>
      <c r="AT120" s="7" t="str">
        <f t="shared" si="39"/>
        <v/>
      </c>
      <c r="AU120" s="5"/>
      <c r="AV120" s="5"/>
      <c r="AW120" s="5"/>
      <c r="AX120" s="5"/>
      <c r="AY120" s="5"/>
      <c r="AZ120" s="5"/>
      <c r="BA120" s="5"/>
    </row>
    <row r="121" spans="1:53" ht="14.25">
      <c r="A121" s="4"/>
      <c r="B121" s="5" t="str">
        <f>IF('2026年度健診申込書'!B133&lt;&gt;"",TEXT('2026年度健診申込書'!B133,"YYYY")&amp;TEXT('2026年度健診申込書'!B133,"MM")&amp;TEXT('2026年度健診申込書'!B133,"DD"),"")</f>
        <v/>
      </c>
      <c r="C121" s="5" t="str">
        <f>IF('2026年度健診申込書'!C133&lt;&gt;"",VLOOKUP('2026年度健診申込書'!C133,マスタ!$F$2:$G$11,2,0),"")</f>
        <v/>
      </c>
      <c r="D121" s="7"/>
      <c r="E121" s="7"/>
      <c r="F121" s="7"/>
      <c r="G121" s="7"/>
      <c r="H121" s="5" t="str">
        <f>IF('2026年度健診申込書'!S133&lt;&gt;"",VLOOKUP('2026年度健診申込書'!S133,CourseMaster!$D$1:$G$1002,4,FALSE),IF('2026年度健診申込書'!T133&lt;&gt;"",VLOOKUP('2026年度健診申込書'!T133,CourseMaster!$D$1:$G$1002,4,FALSE),""))</f>
        <v/>
      </c>
      <c r="I121" s="7"/>
      <c r="J121" s="5" t="str">
        <f>CONCATENATE(TRIM(ASC('2026年度健診申込書'!I133))," ",TRIM(ASC('2026年度健診申込書'!J133)))</f>
        <v xml:space="preserve"> </v>
      </c>
      <c r="K121" s="6" t="str">
        <f>CONCATENATE(TRIM('2026年度健診申込書'!K133),"　",TRIM('2026年度健診申込書'!L133))</f>
        <v>　</v>
      </c>
      <c r="L121" s="5" t="str">
        <f>IFERROR(VLOOKUP('2026年度健診申込書'!N133,マスタ!$H$2:$I$3,2,0),"")</f>
        <v/>
      </c>
      <c r="M121" s="5" t="str">
        <f>IF('2026年度健診申込書'!O133&lt;&gt;"",TEXT('2026年度健診申込書'!O133,"YYYY")&amp;TEXT('2026年度健診申込書'!O133,"MM")&amp;TEXT('2026年度健診申込書'!O133,"DD"),"")</f>
        <v/>
      </c>
      <c r="N121" s="5"/>
      <c r="O121" s="5"/>
      <c r="P121" s="8" t="str">
        <f>IF('2026年度健診申込書'!$I133&lt;&gt;"",'2026年度健診申込書'!$C$11,"")</f>
        <v/>
      </c>
      <c r="Q121" s="8" t="str">
        <f>IF('2026年度健診申込書'!$C$10=0,"",IF('2026年度健診申込書'!$P133&lt;&gt;"",'2026年度健診申込書'!$C$10,""))</f>
        <v/>
      </c>
      <c r="R121" s="5" t="str">
        <f>IF('2026年度健診申込書'!P133&lt;&gt;"",'2026年度健診申込書'!P133,"")</f>
        <v/>
      </c>
      <c r="S121" s="5" t="str">
        <f>IF('2026年度健診申込書'!K133&lt;&gt;"",IF('2026年度健診申込書'!$H$7="左記ご住所に送付","2",""),"")</f>
        <v/>
      </c>
      <c r="T121" s="5"/>
      <c r="U121" s="5"/>
      <c r="V121" s="5"/>
      <c r="W121" s="5"/>
      <c r="X121" s="5"/>
      <c r="Y121" s="5"/>
      <c r="Z121" s="5"/>
      <c r="AA121" s="9"/>
      <c r="AB121" s="7" t="str">
        <f t="shared" si="30"/>
        <v/>
      </c>
      <c r="AC121" s="9"/>
      <c r="AD121" s="7" t="str">
        <f t="shared" si="31"/>
        <v/>
      </c>
      <c r="AE121" s="5"/>
      <c r="AF121" s="7" t="str">
        <f t="shared" si="32"/>
        <v/>
      </c>
      <c r="AG121" s="5"/>
      <c r="AH121" s="7" t="str">
        <f t="shared" si="33"/>
        <v/>
      </c>
      <c r="AI121" s="5"/>
      <c r="AJ121" s="7" t="str">
        <f t="shared" si="34"/>
        <v/>
      </c>
      <c r="AK121" s="5"/>
      <c r="AL121" s="7" t="str">
        <f t="shared" si="35"/>
        <v/>
      </c>
      <c r="AM121" s="5"/>
      <c r="AN121" s="7" t="str">
        <f t="shared" si="36"/>
        <v/>
      </c>
      <c r="AO121" s="5"/>
      <c r="AP121" s="7" t="str">
        <f t="shared" si="37"/>
        <v/>
      </c>
      <c r="AQ121" s="5"/>
      <c r="AR121" s="7" t="str">
        <f t="shared" si="38"/>
        <v/>
      </c>
      <c r="AS121" s="5"/>
      <c r="AT121" s="7" t="str">
        <f t="shared" si="39"/>
        <v/>
      </c>
      <c r="AU121" s="5"/>
      <c r="AV121" s="5"/>
      <c r="AW121" s="5"/>
      <c r="AX121" s="5"/>
      <c r="AY121" s="5"/>
      <c r="AZ121" s="5"/>
      <c r="BA121" s="5"/>
    </row>
    <row r="122" spans="1:53" ht="14.25">
      <c r="A122" s="4"/>
      <c r="B122" s="5" t="str">
        <f>IF('2026年度健診申込書'!B134&lt;&gt;"",TEXT('2026年度健診申込書'!B134,"YYYY")&amp;TEXT('2026年度健診申込書'!B134,"MM")&amp;TEXT('2026年度健診申込書'!B134,"DD"),"")</f>
        <v/>
      </c>
      <c r="C122" s="5" t="str">
        <f>IF('2026年度健診申込書'!C134&lt;&gt;"",VLOOKUP('2026年度健診申込書'!C134,マスタ!$F$2:$G$11,2,0),"")</f>
        <v/>
      </c>
      <c r="D122" s="7"/>
      <c r="E122" s="7"/>
      <c r="F122" s="7"/>
      <c r="G122" s="7"/>
      <c r="H122" s="5" t="str">
        <f>IF('2026年度健診申込書'!S134&lt;&gt;"",VLOOKUP('2026年度健診申込書'!S134,CourseMaster!$D$1:$G$1002,4,FALSE),IF('2026年度健診申込書'!T134&lt;&gt;"",VLOOKUP('2026年度健診申込書'!T134,CourseMaster!$D$1:$G$1002,4,FALSE),""))</f>
        <v/>
      </c>
      <c r="I122" s="7"/>
      <c r="J122" s="5" t="str">
        <f>CONCATENATE(TRIM(ASC('2026年度健診申込書'!I134))," ",TRIM(ASC('2026年度健診申込書'!J134)))</f>
        <v xml:space="preserve"> </v>
      </c>
      <c r="K122" s="6" t="str">
        <f>CONCATENATE(TRIM('2026年度健診申込書'!K134),"　",TRIM('2026年度健診申込書'!L134))</f>
        <v>　</v>
      </c>
      <c r="L122" s="5" t="str">
        <f>IFERROR(VLOOKUP('2026年度健診申込書'!N134,マスタ!$H$2:$I$3,2,0),"")</f>
        <v/>
      </c>
      <c r="M122" s="5" t="str">
        <f>IF('2026年度健診申込書'!O134&lt;&gt;"",TEXT('2026年度健診申込書'!O134,"YYYY")&amp;TEXT('2026年度健診申込書'!O134,"MM")&amp;TEXT('2026年度健診申込書'!O134,"DD"),"")</f>
        <v/>
      </c>
      <c r="N122" s="5"/>
      <c r="O122" s="5"/>
      <c r="P122" s="8" t="str">
        <f>IF('2026年度健診申込書'!$I134&lt;&gt;"",'2026年度健診申込書'!$C$11,"")</f>
        <v/>
      </c>
      <c r="Q122" s="8" t="str">
        <f>IF('2026年度健診申込書'!$C$10=0,"",IF('2026年度健診申込書'!$P134&lt;&gt;"",'2026年度健診申込書'!$C$10,""))</f>
        <v/>
      </c>
      <c r="R122" s="5" t="str">
        <f>IF('2026年度健診申込書'!P134&lt;&gt;"",'2026年度健診申込書'!P134,"")</f>
        <v/>
      </c>
      <c r="S122" s="5" t="str">
        <f>IF('2026年度健診申込書'!K134&lt;&gt;"",IF('2026年度健診申込書'!$H$7="左記ご住所に送付","2",""),"")</f>
        <v/>
      </c>
      <c r="T122" s="5"/>
      <c r="U122" s="5"/>
      <c r="V122" s="5"/>
      <c r="W122" s="5"/>
      <c r="X122" s="5"/>
      <c r="Y122" s="5"/>
      <c r="Z122" s="5"/>
      <c r="AA122" s="9"/>
      <c r="AB122" s="7" t="str">
        <f t="shared" si="30"/>
        <v/>
      </c>
      <c r="AC122" s="9"/>
      <c r="AD122" s="7" t="str">
        <f t="shared" si="31"/>
        <v/>
      </c>
      <c r="AE122" s="5"/>
      <c r="AF122" s="7" t="str">
        <f t="shared" si="32"/>
        <v/>
      </c>
      <c r="AG122" s="5"/>
      <c r="AH122" s="7" t="str">
        <f t="shared" si="33"/>
        <v/>
      </c>
      <c r="AI122" s="5"/>
      <c r="AJ122" s="7" t="str">
        <f t="shared" si="34"/>
        <v/>
      </c>
      <c r="AK122" s="5"/>
      <c r="AL122" s="7" t="str">
        <f t="shared" si="35"/>
        <v/>
      </c>
      <c r="AM122" s="5"/>
      <c r="AN122" s="7" t="str">
        <f t="shared" si="36"/>
        <v/>
      </c>
      <c r="AO122" s="5"/>
      <c r="AP122" s="7" t="str">
        <f t="shared" si="37"/>
        <v/>
      </c>
      <c r="AQ122" s="5"/>
      <c r="AR122" s="7" t="str">
        <f t="shared" si="38"/>
        <v/>
      </c>
      <c r="AS122" s="5"/>
      <c r="AT122" s="7" t="str">
        <f t="shared" si="39"/>
        <v/>
      </c>
      <c r="AU122" s="5"/>
      <c r="AV122" s="5"/>
      <c r="AW122" s="5"/>
      <c r="AX122" s="5"/>
      <c r="AY122" s="5"/>
      <c r="AZ122" s="5"/>
      <c r="BA122" s="5"/>
    </row>
    <row r="123" spans="1:53" ht="14.25">
      <c r="A123" s="4"/>
      <c r="B123" s="5" t="str">
        <f>IF('2026年度健診申込書'!B135&lt;&gt;"",TEXT('2026年度健診申込書'!B135,"YYYY")&amp;TEXT('2026年度健診申込書'!B135,"MM")&amp;TEXT('2026年度健診申込書'!B135,"DD"),"")</f>
        <v/>
      </c>
      <c r="C123" s="5" t="str">
        <f>IF('2026年度健診申込書'!C135&lt;&gt;"",VLOOKUP('2026年度健診申込書'!C135,マスタ!$F$2:$G$11,2,0),"")</f>
        <v/>
      </c>
      <c r="D123" s="7"/>
      <c r="E123" s="7"/>
      <c r="F123" s="7"/>
      <c r="G123" s="7"/>
      <c r="H123" s="5" t="str">
        <f>IF('2026年度健診申込書'!S135&lt;&gt;"",VLOOKUP('2026年度健診申込書'!S135,CourseMaster!$D$1:$G$1002,4,FALSE),IF('2026年度健診申込書'!T135&lt;&gt;"",VLOOKUP('2026年度健診申込書'!T135,CourseMaster!$D$1:$G$1002,4,FALSE),""))</f>
        <v/>
      </c>
      <c r="I123" s="7"/>
      <c r="J123" s="5" t="str">
        <f>CONCATENATE(TRIM(ASC('2026年度健診申込書'!I135))," ",TRIM(ASC('2026年度健診申込書'!J135)))</f>
        <v xml:space="preserve"> </v>
      </c>
      <c r="K123" s="6" t="str">
        <f>CONCATENATE(TRIM('2026年度健診申込書'!K135),"　",TRIM('2026年度健診申込書'!L135))</f>
        <v>　</v>
      </c>
      <c r="L123" s="5" t="str">
        <f>IFERROR(VLOOKUP('2026年度健診申込書'!N135,マスタ!$H$2:$I$3,2,0),"")</f>
        <v/>
      </c>
      <c r="M123" s="5" t="str">
        <f>IF('2026年度健診申込書'!O135&lt;&gt;"",TEXT('2026年度健診申込書'!O135,"YYYY")&amp;TEXT('2026年度健診申込書'!O135,"MM")&amp;TEXT('2026年度健診申込書'!O135,"DD"),"")</f>
        <v/>
      </c>
      <c r="N123" s="5"/>
      <c r="O123" s="5"/>
      <c r="P123" s="8" t="str">
        <f>IF('2026年度健診申込書'!$I135&lt;&gt;"",'2026年度健診申込書'!$C$11,"")</f>
        <v/>
      </c>
      <c r="Q123" s="8" t="str">
        <f>IF('2026年度健診申込書'!$C$10=0,"",IF('2026年度健診申込書'!$P135&lt;&gt;"",'2026年度健診申込書'!$C$10,""))</f>
        <v/>
      </c>
      <c r="R123" s="5" t="str">
        <f>IF('2026年度健診申込書'!P135&lt;&gt;"",'2026年度健診申込書'!P135,"")</f>
        <v/>
      </c>
      <c r="S123" s="5" t="str">
        <f>IF('2026年度健診申込書'!K135&lt;&gt;"",IF('2026年度健診申込書'!$H$7="左記ご住所に送付","2",""),"")</f>
        <v/>
      </c>
      <c r="T123" s="5"/>
      <c r="U123" s="5"/>
      <c r="V123" s="5"/>
      <c r="W123" s="5"/>
      <c r="X123" s="5"/>
      <c r="Y123" s="5"/>
      <c r="Z123" s="5"/>
      <c r="AA123" s="9"/>
      <c r="AB123" s="7" t="str">
        <f t="shared" si="30"/>
        <v/>
      </c>
      <c r="AC123" s="9"/>
      <c r="AD123" s="7" t="str">
        <f t="shared" si="31"/>
        <v/>
      </c>
      <c r="AE123" s="5"/>
      <c r="AF123" s="7" t="str">
        <f t="shared" si="32"/>
        <v/>
      </c>
      <c r="AG123" s="5"/>
      <c r="AH123" s="7" t="str">
        <f t="shared" si="33"/>
        <v/>
      </c>
      <c r="AI123" s="5"/>
      <c r="AJ123" s="7" t="str">
        <f t="shared" si="34"/>
        <v/>
      </c>
      <c r="AK123" s="5"/>
      <c r="AL123" s="7" t="str">
        <f t="shared" si="35"/>
        <v/>
      </c>
      <c r="AM123" s="5"/>
      <c r="AN123" s="7" t="str">
        <f t="shared" si="36"/>
        <v/>
      </c>
      <c r="AO123" s="5"/>
      <c r="AP123" s="7" t="str">
        <f t="shared" si="37"/>
        <v/>
      </c>
      <c r="AQ123" s="5"/>
      <c r="AR123" s="7" t="str">
        <f t="shared" si="38"/>
        <v/>
      </c>
      <c r="AS123" s="5"/>
      <c r="AT123" s="7" t="str">
        <f t="shared" si="39"/>
        <v/>
      </c>
      <c r="AU123" s="5"/>
      <c r="AV123" s="5"/>
      <c r="AW123" s="5"/>
      <c r="AX123" s="5"/>
      <c r="AY123" s="5"/>
      <c r="AZ123" s="5"/>
      <c r="BA123" s="5"/>
    </row>
    <row r="124" spans="1:53" ht="14.25">
      <c r="A124" s="4"/>
      <c r="B124" s="5" t="str">
        <f>IF('2026年度健診申込書'!B136&lt;&gt;"",TEXT('2026年度健診申込書'!B136,"YYYY")&amp;TEXT('2026年度健診申込書'!B136,"MM")&amp;TEXT('2026年度健診申込書'!B136,"DD"),"")</f>
        <v/>
      </c>
      <c r="C124" s="5" t="str">
        <f>IF('2026年度健診申込書'!C136&lt;&gt;"",VLOOKUP('2026年度健診申込書'!C136,マスタ!$F$2:$G$11,2,0),"")</f>
        <v/>
      </c>
      <c r="D124" s="7"/>
      <c r="E124" s="7"/>
      <c r="F124" s="7"/>
      <c r="G124" s="7"/>
      <c r="H124" s="5" t="str">
        <f>IF('2026年度健診申込書'!S136&lt;&gt;"",VLOOKUP('2026年度健診申込書'!S136,CourseMaster!$D$1:$G$1002,4,FALSE),IF('2026年度健診申込書'!T136&lt;&gt;"",VLOOKUP('2026年度健診申込書'!T136,CourseMaster!$D$1:$G$1002,4,FALSE),""))</f>
        <v/>
      </c>
      <c r="I124" s="7"/>
      <c r="J124" s="5" t="str">
        <f>CONCATENATE(TRIM(ASC('2026年度健診申込書'!I136))," ",TRIM(ASC('2026年度健診申込書'!J136)))</f>
        <v xml:space="preserve"> </v>
      </c>
      <c r="K124" s="6" t="str">
        <f>CONCATENATE(TRIM('2026年度健診申込書'!K136),"　",TRIM('2026年度健診申込書'!L136))</f>
        <v>　</v>
      </c>
      <c r="L124" s="5" t="str">
        <f>IFERROR(VLOOKUP('2026年度健診申込書'!N136,マスタ!$H$2:$I$3,2,0),"")</f>
        <v/>
      </c>
      <c r="M124" s="5" t="str">
        <f>IF('2026年度健診申込書'!O136&lt;&gt;"",TEXT('2026年度健診申込書'!O136,"YYYY")&amp;TEXT('2026年度健診申込書'!O136,"MM")&amp;TEXT('2026年度健診申込書'!O136,"DD"),"")</f>
        <v/>
      </c>
      <c r="N124" s="5"/>
      <c r="O124" s="5"/>
      <c r="P124" s="8" t="str">
        <f>IF('2026年度健診申込書'!$I136&lt;&gt;"",'2026年度健診申込書'!$C$11,"")</f>
        <v/>
      </c>
      <c r="Q124" s="8" t="str">
        <f>IF('2026年度健診申込書'!$C$10=0,"",IF('2026年度健診申込書'!$P136&lt;&gt;"",'2026年度健診申込書'!$C$10,""))</f>
        <v/>
      </c>
      <c r="R124" s="5" t="str">
        <f>IF('2026年度健診申込書'!P136&lt;&gt;"",'2026年度健診申込書'!P136,"")</f>
        <v/>
      </c>
      <c r="S124" s="5" t="str">
        <f>IF('2026年度健診申込書'!K136&lt;&gt;"",IF('2026年度健診申込書'!$H$7="左記ご住所に送付","2",""),"")</f>
        <v/>
      </c>
      <c r="T124" s="5"/>
      <c r="U124" s="5"/>
      <c r="V124" s="5"/>
      <c r="W124" s="5"/>
      <c r="X124" s="5"/>
      <c r="Y124" s="5"/>
      <c r="Z124" s="5"/>
      <c r="AA124" s="9"/>
      <c r="AB124" s="7" t="str">
        <f t="shared" si="30"/>
        <v/>
      </c>
      <c r="AC124" s="9"/>
      <c r="AD124" s="7" t="str">
        <f t="shared" si="31"/>
        <v/>
      </c>
      <c r="AE124" s="5"/>
      <c r="AF124" s="7" t="str">
        <f t="shared" si="32"/>
        <v/>
      </c>
      <c r="AG124" s="5"/>
      <c r="AH124" s="7" t="str">
        <f t="shared" si="33"/>
        <v/>
      </c>
      <c r="AI124" s="5"/>
      <c r="AJ124" s="7" t="str">
        <f t="shared" si="34"/>
        <v/>
      </c>
      <c r="AK124" s="5"/>
      <c r="AL124" s="7" t="str">
        <f t="shared" si="35"/>
        <v/>
      </c>
      <c r="AM124" s="5"/>
      <c r="AN124" s="7" t="str">
        <f t="shared" si="36"/>
        <v/>
      </c>
      <c r="AO124" s="5"/>
      <c r="AP124" s="7" t="str">
        <f t="shared" si="37"/>
        <v/>
      </c>
      <c r="AQ124" s="5"/>
      <c r="AR124" s="7" t="str">
        <f t="shared" si="38"/>
        <v/>
      </c>
      <c r="AS124" s="5"/>
      <c r="AT124" s="7" t="str">
        <f t="shared" si="39"/>
        <v/>
      </c>
      <c r="AU124" s="5"/>
      <c r="AV124" s="5"/>
      <c r="AW124" s="5"/>
      <c r="AX124" s="5"/>
      <c r="AY124" s="5"/>
      <c r="AZ124" s="5"/>
      <c r="BA124" s="5"/>
    </row>
    <row r="125" spans="1:53" ht="14.25">
      <c r="A125" s="4"/>
      <c r="B125" s="5" t="str">
        <f>IF('2026年度健診申込書'!B137&lt;&gt;"",TEXT('2026年度健診申込書'!B137,"YYYY")&amp;TEXT('2026年度健診申込書'!B137,"MM")&amp;TEXT('2026年度健診申込書'!B137,"DD"),"")</f>
        <v/>
      </c>
      <c r="C125" s="5" t="str">
        <f>IF('2026年度健診申込書'!C137&lt;&gt;"",VLOOKUP('2026年度健診申込書'!C137,マスタ!$F$2:$G$11,2,0),"")</f>
        <v/>
      </c>
      <c r="D125" s="7"/>
      <c r="E125" s="7"/>
      <c r="F125" s="7"/>
      <c r="G125" s="7"/>
      <c r="H125" s="5" t="str">
        <f>IF('2026年度健診申込書'!S137&lt;&gt;"",VLOOKUP('2026年度健診申込書'!S137,CourseMaster!$D$1:$G$1002,4,FALSE),IF('2026年度健診申込書'!T137&lt;&gt;"",VLOOKUP('2026年度健診申込書'!T137,CourseMaster!$D$1:$G$1002,4,FALSE),""))</f>
        <v/>
      </c>
      <c r="I125" s="7"/>
      <c r="J125" s="5" t="str">
        <f>CONCATENATE(TRIM(ASC('2026年度健診申込書'!I137))," ",TRIM(ASC('2026年度健診申込書'!J137)))</f>
        <v xml:space="preserve"> </v>
      </c>
      <c r="K125" s="6" t="str">
        <f>CONCATENATE(TRIM('2026年度健診申込書'!K137),"　",TRIM('2026年度健診申込書'!L137))</f>
        <v>　</v>
      </c>
      <c r="L125" s="5" t="str">
        <f>IFERROR(VLOOKUP('2026年度健診申込書'!N137,マスタ!$H$2:$I$3,2,0),"")</f>
        <v/>
      </c>
      <c r="M125" s="5" t="str">
        <f>IF('2026年度健診申込書'!O137&lt;&gt;"",TEXT('2026年度健診申込書'!O137,"YYYY")&amp;TEXT('2026年度健診申込書'!O137,"MM")&amp;TEXT('2026年度健診申込書'!O137,"DD"),"")</f>
        <v/>
      </c>
      <c r="N125" s="5"/>
      <c r="O125" s="5"/>
      <c r="P125" s="8" t="str">
        <f>IF('2026年度健診申込書'!$I137&lt;&gt;"",'2026年度健診申込書'!$C$11,"")</f>
        <v/>
      </c>
      <c r="Q125" s="8" t="str">
        <f>IF('2026年度健診申込書'!$C$10=0,"",IF('2026年度健診申込書'!$P137&lt;&gt;"",'2026年度健診申込書'!$C$10,""))</f>
        <v/>
      </c>
      <c r="R125" s="5" t="str">
        <f>IF('2026年度健診申込書'!P137&lt;&gt;"",'2026年度健診申込書'!P137,"")</f>
        <v/>
      </c>
      <c r="S125" s="5" t="str">
        <f>IF('2026年度健診申込書'!K137&lt;&gt;"",IF('2026年度健診申込書'!$H$7="左記ご住所に送付","2",""),"")</f>
        <v/>
      </c>
      <c r="T125" s="5"/>
      <c r="U125" s="5"/>
      <c r="V125" s="5"/>
      <c r="W125" s="5"/>
      <c r="X125" s="5"/>
      <c r="Y125" s="5"/>
      <c r="Z125" s="5"/>
      <c r="AA125" s="9"/>
      <c r="AB125" s="7" t="str">
        <f t="shared" si="30"/>
        <v/>
      </c>
      <c r="AC125" s="9"/>
      <c r="AD125" s="7" t="str">
        <f t="shared" si="31"/>
        <v/>
      </c>
      <c r="AE125" s="5"/>
      <c r="AF125" s="7" t="str">
        <f t="shared" si="32"/>
        <v/>
      </c>
      <c r="AG125" s="5"/>
      <c r="AH125" s="7" t="str">
        <f t="shared" si="33"/>
        <v/>
      </c>
      <c r="AI125" s="5"/>
      <c r="AJ125" s="7" t="str">
        <f t="shared" si="34"/>
        <v/>
      </c>
      <c r="AK125" s="5"/>
      <c r="AL125" s="7" t="str">
        <f t="shared" si="35"/>
        <v/>
      </c>
      <c r="AM125" s="5"/>
      <c r="AN125" s="7" t="str">
        <f t="shared" si="36"/>
        <v/>
      </c>
      <c r="AO125" s="5"/>
      <c r="AP125" s="7" t="str">
        <f t="shared" si="37"/>
        <v/>
      </c>
      <c r="AQ125" s="5"/>
      <c r="AR125" s="7" t="str">
        <f t="shared" si="38"/>
        <v/>
      </c>
      <c r="AS125" s="5"/>
      <c r="AT125" s="7" t="str">
        <f t="shared" si="39"/>
        <v/>
      </c>
      <c r="AU125" s="5"/>
      <c r="AV125" s="5"/>
      <c r="AW125" s="5"/>
      <c r="AX125" s="5"/>
      <c r="AY125" s="5"/>
      <c r="AZ125" s="5"/>
      <c r="BA125" s="5"/>
    </row>
    <row r="126" spans="1:53" ht="14.25">
      <c r="A126" s="4"/>
      <c r="B126" s="5" t="str">
        <f>IF('2026年度健診申込書'!B138&lt;&gt;"",TEXT('2026年度健診申込書'!B138,"YYYY")&amp;TEXT('2026年度健診申込書'!B138,"MM")&amp;TEXT('2026年度健診申込書'!B138,"DD"),"")</f>
        <v/>
      </c>
      <c r="C126" s="5" t="str">
        <f>IF('2026年度健診申込書'!C138&lt;&gt;"",VLOOKUP('2026年度健診申込書'!C138,マスタ!$F$2:$G$11,2,0),"")</f>
        <v/>
      </c>
      <c r="D126" s="7"/>
      <c r="E126" s="7"/>
      <c r="F126" s="7"/>
      <c r="G126" s="7"/>
      <c r="H126" s="5" t="str">
        <f>IF('2026年度健診申込書'!S138&lt;&gt;"",VLOOKUP('2026年度健診申込書'!S138,CourseMaster!$D$1:$G$1002,4,FALSE),IF('2026年度健診申込書'!T138&lt;&gt;"",VLOOKUP('2026年度健診申込書'!T138,CourseMaster!$D$1:$G$1002,4,FALSE),""))</f>
        <v/>
      </c>
      <c r="I126" s="7"/>
      <c r="J126" s="5" t="str">
        <f>CONCATENATE(TRIM(ASC('2026年度健診申込書'!I138))," ",TRIM(ASC('2026年度健診申込書'!J138)))</f>
        <v xml:space="preserve"> </v>
      </c>
      <c r="K126" s="6" t="str">
        <f>CONCATENATE(TRIM('2026年度健診申込書'!K138),"　",TRIM('2026年度健診申込書'!L138))</f>
        <v>　</v>
      </c>
      <c r="L126" s="5" t="str">
        <f>IFERROR(VLOOKUP('2026年度健診申込書'!N138,マスタ!$H$2:$I$3,2,0),"")</f>
        <v/>
      </c>
      <c r="M126" s="5" t="str">
        <f>IF('2026年度健診申込書'!O138&lt;&gt;"",TEXT('2026年度健診申込書'!O138,"YYYY")&amp;TEXT('2026年度健診申込書'!O138,"MM")&amp;TEXT('2026年度健診申込書'!O138,"DD"),"")</f>
        <v/>
      </c>
      <c r="N126" s="5"/>
      <c r="O126" s="5"/>
      <c r="P126" s="8" t="str">
        <f>IF('2026年度健診申込書'!$I138&lt;&gt;"",'2026年度健診申込書'!$C$11,"")</f>
        <v/>
      </c>
      <c r="Q126" s="8" t="str">
        <f>IF('2026年度健診申込書'!$C$10=0,"",IF('2026年度健診申込書'!$P138&lt;&gt;"",'2026年度健診申込書'!$C$10,""))</f>
        <v/>
      </c>
      <c r="R126" s="5" t="str">
        <f>IF('2026年度健診申込書'!P138&lt;&gt;"",'2026年度健診申込書'!P138,"")</f>
        <v/>
      </c>
      <c r="S126" s="5" t="str">
        <f>IF('2026年度健診申込書'!K138&lt;&gt;"",IF('2026年度健診申込書'!$H$7="左記ご住所に送付","2",""),"")</f>
        <v/>
      </c>
      <c r="T126" s="5"/>
      <c r="U126" s="5"/>
      <c r="V126" s="5"/>
      <c r="W126" s="5"/>
      <c r="X126" s="5"/>
      <c r="Y126" s="5"/>
      <c r="Z126" s="5"/>
      <c r="AA126" s="9"/>
      <c r="AB126" s="7" t="str">
        <f t="shared" si="30"/>
        <v/>
      </c>
      <c r="AC126" s="9"/>
      <c r="AD126" s="7" t="str">
        <f t="shared" si="31"/>
        <v/>
      </c>
      <c r="AE126" s="5"/>
      <c r="AF126" s="7" t="str">
        <f t="shared" si="32"/>
        <v/>
      </c>
      <c r="AG126" s="5"/>
      <c r="AH126" s="7" t="str">
        <f t="shared" si="33"/>
        <v/>
      </c>
      <c r="AI126" s="5"/>
      <c r="AJ126" s="7" t="str">
        <f t="shared" si="34"/>
        <v/>
      </c>
      <c r="AK126" s="5"/>
      <c r="AL126" s="7" t="str">
        <f t="shared" si="35"/>
        <v/>
      </c>
      <c r="AM126" s="5"/>
      <c r="AN126" s="7" t="str">
        <f t="shared" si="36"/>
        <v/>
      </c>
      <c r="AO126" s="5"/>
      <c r="AP126" s="7" t="str">
        <f t="shared" si="37"/>
        <v/>
      </c>
      <c r="AQ126" s="5"/>
      <c r="AR126" s="7" t="str">
        <f t="shared" si="38"/>
        <v/>
      </c>
      <c r="AS126" s="5"/>
      <c r="AT126" s="7" t="str">
        <f t="shared" si="39"/>
        <v/>
      </c>
      <c r="AU126" s="5"/>
      <c r="AV126" s="5"/>
      <c r="AW126" s="5"/>
      <c r="AX126" s="5"/>
      <c r="AY126" s="5"/>
      <c r="AZ126" s="5"/>
      <c r="BA126" s="5"/>
    </row>
    <row r="127" spans="1:53" ht="14.25">
      <c r="A127" s="4"/>
      <c r="B127" s="5" t="str">
        <f>IF('2026年度健診申込書'!B139&lt;&gt;"",TEXT('2026年度健診申込書'!B139,"YYYY")&amp;TEXT('2026年度健診申込書'!B139,"MM")&amp;TEXT('2026年度健診申込書'!B139,"DD"),"")</f>
        <v/>
      </c>
      <c r="C127" s="5" t="str">
        <f>IF('2026年度健診申込書'!C139&lt;&gt;"",VLOOKUP('2026年度健診申込書'!C139,マスタ!$F$2:$G$11,2,0),"")</f>
        <v/>
      </c>
      <c r="D127" s="7"/>
      <c r="E127" s="7"/>
      <c r="F127" s="7"/>
      <c r="G127" s="7"/>
      <c r="H127" s="5" t="str">
        <f>IF('2026年度健診申込書'!S139&lt;&gt;"",VLOOKUP('2026年度健診申込書'!S139,CourseMaster!$D$1:$G$1002,4,FALSE),IF('2026年度健診申込書'!T139&lt;&gt;"",VLOOKUP('2026年度健診申込書'!T139,CourseMaster!$D$1:$G$1002,4,FALSE),""))</f>
        <v/>
      </c>
      <c r="I127" s="7"/>
      <c r="J127" s="5" t="str">
        <f>CONCATENATE(TRIM(ASC('2026年度健診申込書'!I139))," ",TRIM(ASC('2026年度健診申込書'!J139)))</f>
        <v xml:space="preserve"> </v>
      </c>
      <c r="K127" s="6" t="str">
        <f>CONCATENATE(TRIM('2026年度健診申込書'!K139),"　",TRIM('2026年度健診申込書'!L139))</f>
        <v>　</v>
      </c>
      <c r="L127" s="5" t="str">
        <f>IFERROR(VLOOKUP('2026年度健診申込書'!N139,マスタ!$H$2:$I$3,2,0),"")</f>
        <v/>
      </c>
      <c r="M127" s="5" t="str">
        <f>IF('2026年度健診申込書'!O139&lt;&gt;"",TEXT('2026年度健診申込書'!O139,"YYYY")&amp;TEXT('2026年度健診申込書'!O139,"MM")&amp;TEXT('2026年度健診申込書'!O139,"DD"),"")</f>
        <v/>
      </c>
      <c r="N127" s="5"/>
      <c r="O127" s="5"/>
      <c r="P127" s="8" t="str">
        <f>IF('2026年度健診申込書'!$I139&lt;&gt;"",'2026年度健診申込書'!$C$11,"")</f>
        <v/>
      </c>
      <c r="Q127" s="8" t="str">
        <f>IF('2026年度健診申込書'!$C$10=0,"",IF('2026年度健診申込書'!$P139&lt;&gt;"",'2026年度健診申込書'!$C$10,""))</f>
        <v/>
      </c>
      <c r="R127" s="5" t="str">
        <f>IF('2026年度健診申込書'!P139&lt;&gt;"",'2026年度健診申込書'!P139,"")</f>
        <v/>
      </c>
      <c r="S127" s="5" t="str">
        <f>IF('2026年度健診申込書'!K139&lt;&gt;"",IF('2026年度健診申込書'!$H$7="左記ご住所に送付","2",""),"")</f>
        <v/>
      </c>
      <c r="T127" s="5"/>
      <c r="U127" s="5"/>
      <c r="V127" s="5"/>
      <c r="W127" s="5"/>
      <c r="X127" s="5"/>
      <c r="Y127" s="5"/>
      <c r="Z127" s="5"/>
      <c r="AA127" s="9"/>
      <c r="AB127" s="7" t="str">
        <f t="shared" si="30"/>
        <v/>
      </c>
      <c r="AC127" s="9"/>
      <c r="AD127" s="7" t="str">
        <f t="shared" si="31"/>
        <v/>
      </c>
      <c r="AE127" s="5"/>
      <c r="AF127" s="7" t="str">
        <f t="shared" si="32"/>
        <v/>
      </c>
      <c r="AG127" s="5"/>
      <c r="AH127" s="7" t="str">
        <f t="shared" si="33"/>
        <v/>
      </c>
      <c r="AI127" s="5"/>
      <c r="AJ127" s="7" t="str">
        <f t="shared" si="34"/>
        <v/>
      </c>
      <c r="AK127" s="5"/>
      <c r="AL127" s="7" t="str">
        <f t="shared" si="35"/>
        <v/>
      </c>
      <c r="AM127" s="5"/>
      <c r="AN127" s="7" t="str">
        <f t="shared" si="36"/>
        <v/>
      </c>
      <c r="AO127" s="5"/>
      <c r="AP127" s="7" t="str">
        <f t="shared" si="37"/>
        <v/>
      </c>
      <c r="AQ127" s="5"/>
      <c r="AR127" s="7" t="str">
        <f t="shared" si="38"/>
        <v/>
      </c>
      <c r="AS127" s="5"/>
      <c r="AT127" s="7" t="str">
        <f t="shared" si="39"/>
        <v/>
      </c>
      <c r="AU127" s="5"/>
      <c r="AV127" s="5"/>
      <c r="AW127" s="5"/>
      <c r="AX127" s="5"/>
      <c r="AY127" s="5"/>
      <c r="AZ127" s="5"/>
      <c r="BA127" s="5"/>
    </row>
    <row r="128" spans="1:53" ht="14.25">
      <c r="A128" s="4"/>
      <c r="B128" s="5" t="str">
        <f>IF('2026年度健診申込書'!B140&lt;&gt;"",TEXT('2026年度健診申込書'!B140,"YYYY")&amp;TEXT('2026年度健診申込書'!B140,"MM")&amp;TEXT('2026年度健診申込書'!B140,"DD"),"")</f>
        <v/>
      </c>
      <c r="C128" s="5" t="str">
        <f>IF('2026年度健診申込書'!C140&lt;&gt;"",VLOOKUP('2026年度健診申込書'!C140,マスタ!$F$2:$G$11,2,0),"")</f>
        <v/>
      </c>
      <c r="D128" s="7"/>
      <c r="E128" s="7"/>
      <c r="F128" s="7"/>
      <c r="G128" s="7"/>
      <c r="H128" s="5" t="str">
        <f>IF('2026年度健診申込書'!S140&lt;&gt;"",VLOOKUP('2026年度健診申込書'!S140,CourseMaster!$D$1:$G$1002,4,FALSE),IF('2026年度健診申込書'!T140&lt;&gt;"",VLOOKUP('2026年度健診申込書'!T140,CourseMaster!$D$1:$G$1002,4,FALSE),""))</f>
        <v/>
      </c>
      <c r="I128" s="7"/>
      <c r="J128" s="5" t="str">
        <f>CONCATENATE(TRIM(ASC('2026年度健診申込書'!I140))," ",TRIM(ASC('2026年度健診申込書'!J140)))</f>
        <v xml:space="preserve"> </v>
      </c>
      <c r="K128" s="6" t="str">
        <f>CONCATENATE(TRIM('2026年度健診申込書'!K140),"　",TRIM('2026年度健診申込書'!L140))</f>
        <v>　</v>
      </c>
      <c r="L128" s="5" t="str">
        <f>IFERROR(VLOOKUP('2026年度健診申込書'!N140,マスタ!$H$2:$I$3,2,0),"")</f>
        <v/>
      </c>
      <c r="M128" s="5" t="str">
        <f>IF('2026年度健診申込書'!O140&lt;&gt;"",TEXT('2026年度健診申込書'!O140,"YYYY")&amp;TEXT('2026年度健診申込書'!O140,"MM")&amp;TEXT('2026年度健診申込書'!O140,"DD"),"")</f>
        <v/>
      </c>
      <c r="N128" s="5"/>
      <c r="O128" s="5"/>
      <c r="P128" s="8" t="str">
        <f>IF('2026年度健診申込書'!$I140&lt;&gt;"",'2026年度健診申込書'!$C$11,"")</f>
        <v/>
      </c>
      <c r="Q128" s="8" t="str">
        <f>IF('2026年度健診申込書'!$C$10=0,"",IF('2026年度健診申込書'!$P140&lt;&gt;"",'2026年度健診申込書'!$C$10,""))</f>
        <v/>
      </c>
      <c r="R128" s="5" t="str">
        <f>IF('2026年度健診申込書'!P140&lt;&gt;"",'2026年度健診申込書'!P140,"")</f>
        <v/>
      </c>
      <c r="S128" s="5" t="str">
        <f>IF('2026年度健診申込書'!K140&lt;&gt;"",IF('2026年度健診申込書'!$H$7="左記ご住所に送付","2",""),"")</f>
        <v/>
      </c>
      <c r="T128" s="5"/>
      <c r="U128" s="5"/>
      <c r="V128" s="5"/>
      <c r="W128" s="5"/>
      <c r="X128" s="5"/>
      <c r="Y128" s="5"/>
      <c r="Z128" s="5"/>
      <c r="AA128" s="9"/>
      <c r="AB128" s="7" t="str">
        <f t="shared" si="30"/>
        <v/>
      </c>
      <c r="AC128" s="9"/>
      <c r="AD128" s="7" t="str">
        <f t="shared" si="31"/>
        <v/>
      </c>
      <c r="AE128" s="5"/>
      <c r="AF128" s="7" t="str">
        <f t="shared" si="32"/>
        <v/>
      </c>
      <c r="AG128" s="5"/>
      <c r="AH128" s="7" t="str">
        <f t="shared" si="33"/>
        <v/>
      </c>
      <c r="AI128" s="5"/>
      <c r="AJ128" s="7" t="str">
        <f t="shared" si="34"/>
        <v/>
      </c>
      <c r="AK128" s="5"/>
      <c r="AL128" s="7" t="str">
        <f t="shared" si="35"/>
        <v/>
      </c>
      <c r="AM128" s="5"/>
      <c r="AN128" s="7" t="str">
        <f t="shared" si="36"/>
        <v/>
      </c>
      <c r="AO128" s="5"/>
      <c r="AP128" s="7" t="str">
        <f t="shared" si="37"/>
        <v/>
      </c>
      <c r="AQ128" s="5"/>
      <c r="AR128" s="7" t="str">
        <f t="shared" si="38"/>
        <v/>
      </c>
      <c r="AS128" s="5"/>
      <c r="AT128" s="7" t="str">
        <f t="shared" si="39"/>
        <v/>
      </c>
      <c r="AU128" s="5"/>
      <c r="AV128" s="5"/>
      <c r="AW128" s="5"/>
      <c r="AX128" s="5"/>
      <c r="AY128" s="5"/>
      <c r="AZ128" s="5"/>
      <c r="BA128" s="5"/>
    </row>
    <row r="129" spans="1:53" ht="14.25">
      <c r="A129" s="4"/>
      <c r="B129" s="5" t="str">
        <f>IF('2026年度健診申込書'!B141&lt;&gt;"",TEXT('2026年度健診申込書'!B141,"YYYY")&amp;TEXT('2026年度健診申込書'!B141,"MM")&amp;TEXT('2026年度健診申込書'!B141,"DD"),"")</f>
        <v/>
      </c>
      <c r="C129" s="5" t="str">
        <f>IF('2026年度健診申込書'!C141&lt;&gt;"",VLOOKUP('2026年度健診申込書'!C141,マスタ!$F$2:$G$11,2,0),"")</f>
        <v/>
      </c>
      <c r="D129" s="7"/>
      <c r="E129" s="7"/>
      <c r="F129" s="7"/>
      <c r="G129" s="7"/>
      <c r="H129" s="5" t="str">
        <f>IF('2026年度健診申込書'!S141&lt;&gt;"",VLOOKUP('2026年度健診申込書'!S141,CourseMaster!$D$1:$G$1002,4,FALSE),IF('2026年度健診申込書'!T141&lt;&gt;"",VLOOKUP('2026年度健診申込書'!T141,CourseMaster!$D$1:$G$1002,4,FALSE),""))</f>
        <v/>
      </c>
      <c r="I129" s="7"/>
      <c r="J129" s="5" t="str">
        <f>CONCATENATE(TRIM(ASC('2026年度健診申込書'!I141))," ",TRIM(ASC('2026年度健診申込書'!J141)))</f>
        <v xml:space="preserve"> </v>
      </c>
      <c r="K129" s="6" t="str">
        <f>CONCATENATE(TRIM('2026年度健診申込書'!K141),"　",TRIM('2026年度健診申込書'!L141))</f>
        <v>　</v>
      </c>
      <c r="L129" s="5" t="str">
        <f>IFERROR(VLOOKUP('2026年度健診申込書'!N141,マスタ!$H$2:$I$3,2,0),"")</f>
        <v/>
      </c>
      <c r="M129" s="5" t="str">
        <f>IF('2026年度健診申込書'!O141&lt;&gt;"",TEXT('2026年度健診申込書'!O141,"YYYY")&amp;TEXT('2026年度健診申込書'!O141,"MM")&amp;TEXT('2026年度健診申込書'!O141,"DD"),"")</f>
        <v/>
      </c>
      <c r="N129" s="5"/>
      <c r="O129" s="5"/>
      <c r="P129" s="8" t="str">
        <f>IF('2026年度健診申込書'!$I141&lt;&gt;"",'2026年度健診申込書'!$C$11,"")</f>
        <v/>
      </c>
      <c r="Q129" s="8" t="str">
        <f>IF('2026年度健診申込書'!$C$10=0,"",IF('2026年度健診申込書'!$P141&lt;&gt;"",'2026年度健診申込書'!$C$10,""))</f>
        <v/>
      </c>
      <c r="R129" s="5" t="str">
        <f>IF('2026年度健診申込書'!P141&lt;&gt;"",'2026年度健診申込書'!P141,"")</f>
        <v/>
      </c>
      <c r="S129" s="5" t="str">
        <f>IF('2026年度健診申込書'!K141&lt;&gt;"",IF('2026年度健診申込書'!$H$7="左記ご住所に送付","2",""),"")</f>
        <v/>
      </c>
      <c r="T129" s="5"/>
      <c r="U129" s="5"/>
      <c r="V129" s="5"/>
      <c r="W129" s="5"/>
      <c r="X129" s="5"/>
      <c r="Y129" s="5"/>
      <c r="Z129" s="5"/>
      <c r="AA129" s="9"/>
      <c r="AB129" s="7" t="str">
        <f t="shared" si="30"/>
        <v/>
      </c>
      <c r="AC129" s="9"/>
      <c r="AD129" s="7" t="str">
        <f t="shared" si="31"/>
        <v/>
      </c>
      <c r="AE129" s="5"/>
      <c r="AF129" s="7" t="str">
        <f t="shared" si="32"/>
        <v/>
      </c>
      <c r="AG129" s="5"/>
      <c r="AH129" s="7" t="str">
        <f t="shared" si="33"/>
        <v/>
      </c>
      <c r="AI129" s="5"/>
      <c r="AJ129" s="7" t="str">
        <f t="shared" si="34"/>
        <v/>
      </c>
      <c r="AK129" s="5"/>
      <c r="AL129" s="7" t="str">
        <f t="shared" si="35"/>
        <v/>
      </c>
      <c r="AM129" s="5"/>
      <c r="AN129" s="7" t="str">
        <f t="shared" si="36"/>
        <v/>
      </c>
      <c r="AO129" s="5"/>
      <c r="AP129" s="7" t="str">
        <f t="shared" si="37"/>
        <v/>
      </c>
      <c r="AQ129" s="5"/>
      <c r="AR129" s="7" t="str">
        <f t="shared" si="38"/>
        <v/>
      </c>
      <c r="AS129" s="5"/>
      <c r="AT129" s="7" t="str">
        <f t="shared" si="39"/>
        <v/>
      </c>
      <c r="AU129" s="5"/>
      <c r="AV129" s="5"/>
      <c r="AW129" s="5"/>
      <c r="AX129" s="5"/>
      <c r="AY129" s="5"/>
      <c r="AZ129" s="5"/>
      <c r="BA129" s="5"/>
    </row>
    <row r="130" spans="1:53" ht="14.25">
      <c r="A130" s="4"/>
      <c r="B130" s="5" t="str">
        <f>IF('2026年度健診申込書'!B142&lt;&gt;"",TEXT('2026年度健診申込書'!B142,"YYYY")&amp;TEXT('2026年度健診申込書'!B142,"MM")&amp;TEXT('2026年度健診申込書'!B142,"DD"),"")</f>
        <v/>
      </c>
      <c r="C130" s="5" t="str">
        <f>IF('2026年度健診申込書'!C142&lt;&gt;"",VLOOKUP('2026年度健診申込書'!C142,マスタ!$F$2:$G$11,2,0),"")</f>
        <v/>
      </c>
      <c r="D130" s="7"/>
      <c r="E130" s="7"/>
      <c r="F130" s="7"/>
      <c r="G130" s="7"/>
      <c r="H130" s="5" t="str">
        <f>IF('2026年度健診申込書'!S142&lt;&gt;"",VLOOKUP('2026年度健診申込書'!S142,CourseMaster!$D$1:$G$1002,4,FALSE),IF('2026年度健診申込書'!T142&lt;&gt;"",VLOOKUP('2026年度健診申込書'!T142,CourseMaster!$D$1:$G$1002,4,FALSE),""))</f>
        <v/>
      </c>
      <c r="I130" s="7"/>
      <c r="J130" s="5" t="str">
        <f>CONCATENATE(TRIM(ASC('2026年度健診申込書'!I142))," ",TRIM(ASC('2026年度健診申込書'!J142)))</f>
        <v xml:space="preserve"> </v>
      </c>
      <c r="K130" s="6" t="str">
        <f>CONCATENATE(TRIM('2026年度健診申込書'!K142),"　",TRIM('2026年度健診申込書'!L142))</f>
        <v>　</v>
      </c>
      <c r="L130" s="5" t="str">
        <f>IFERROR(VLOOKUP('2026年度健診申込書'!N142,マスタ!$H$2:$I$3,2,0),"")</f>
        <v/>
      </c>
      <c r="M130" s="5" t="str">
        <f>IF('2026年度健診申込書'!O142&lt;&gt;"",TEXT('2026年度健診申込書'!O142,"YYYY")&amp;TEXT('2026年度健診申込書'!O142,"MM")&amp;TEXT('2026年度健診申込書'!O142,"DD"),"")</f>
        <v/>
      </c>
      <c r="N130" s="5"/>
      <c r="O130" s="5"/>
      <c r="P130" s="8" t="str">
        <f>IF('2026年度健診申込書'!$I142&lt;&gt;"",'2026年度健診申込書'!$C$11,"")</f>
        <v/>
      </c>
      <c r="Q130" s="8" t="str">
        <f>IF('2026年度健診申込書'!$C$10=0,"",IF('2026年度健診申込書'!$P142&lt;&gt;"",'2026年度健診申込書'!$C$10,""))</f>
        <v/>
      </c>
      <c r="R130" s="5" t="str">
        <f>IF('2026年度健診申込書'!P142&lt;&gt;"",'2026年度健診申込書'!P142,"")</f>
        <v/>
      </c>
      <c r="S130" s="5" t="str">
        <f>IF('2026年度健診申込書'!K142&lt;&gt;"",IF('2026年度健診申込書'!$H$7="左記ご住所に送付","2",""),"")</f>
        <v/>
      </c>
      <c r="T130" s="5"/>
      <c r="U130" s="5"/>
      <c r="V130" s="5"/>
      <c r="W130" s="5"/>
      <c r="X130" s="5"/>
      <c r="Y130" s="5"/>
      <c r="Z130" s="5"/>
      <c r="AA130" s="9"/>
      <c r="AB130" s="7" t="str">
        <f t="shared" si="30"/>
        <v/>
      </c>
      <c r="AC130" s="9"/>
      <c r="AD130" s="7" t="str">
        <f t="shared" si="31"/>
        <v/>
      </c>
      <c r="AE130" s="5"/>
      <c r="AF130" s="7" t="str">
        <f t="shared" si="32"/>
        <v/>
      </c>
      <c r="AG130" s="5"/>
      <c r="AH130" s="7" t="str">
        <f t="shared" si="33"/>
        <v/>
      </c>
      <c r="AI130" s="5"/>
      <c r="AJ130" s="7" t="str">
        <f t="shared" si="34"/>
        <v/>
      </c>
      <c r="AK130" s="5"/>
      <c r="AL130" s="7" t="str">
        <f t="shared" si="35"/>
        <v/>
      </c>
      <c r="AM130" s="5"/>
      <c r="AN130" s="7" t="str">
        <f t="shared" si="36"/>
        <v/>
      </c>
      <c r="AO130" s="5"/>
      <c r="AP130" s="7" t="str">
        <f t="shared" si="37"/>
        <v/>
      </c>
      <c r="AQ130" s="5"/>
      <c r="AR130" s="7" t="str">
        <f t="shared" si="38"/>
        <v/>
      </c>
      <c r="AS130" s="5"/>
      <c r="AT130" s="7" t="str">
        <f t="shared" si="39"/>
        <v/>
      </c>
      <c r="AU130" s="5"/>
      <c r="AV130" s="5"/>
      <c r="AW130" s="5"/>
      <c r="AX130" s="5"/>
      <c r="AY130" s="5"/>
      <c r="AZ130" s="5"/>
      <c r="BA130" s="5"/>
    </row>
    <row r="131" spans="1:53" ht="14.25">
      <c r="A131" s="4"/>
      <c r="B131" s="5" t="str">
        <f>IF('2026年度健診申込書'!B143&lt;&gt;"",TEXT('2026年度健診申込書'!B143,"YYYY")&amp;TEXT('2026年度健診申込書'!B143,"MM")&amp;TEXT('2026年度健診申込書'!B143,"DD"),"")</f>
        <v/>
      </c>
      <c r="C131" s="5" t="str">
        <f>IF('2026年度健診申込書'!C143&lt;&gt;"",VLOOKUP('2026年度健診申込書'!C143,マスタ!$F$2:$G$11,2,0),"")</f>
        <v/>
      </c>
      <c r="D131" s="7"/>
      <c r="E131" s="7"/>
      <c r="F131" s="7"/>
      <c r="G131" s="7"/>
      <c r="H131" s="5" t="str">
        <f>IF('2026年度健診申込書'!S143&lt;&gt;"",VLOOKUP('2026年度健診申込書'!S143,CourseMaster!$D$1:$G$1002,4,FALSE),IF('2026年度健診申込書'!T143&lt;&gt;"",VLOOKUP('2026年度健診申込書'!T143,CourseMaster!$D$1:$G$1002,4,FALSE),""))</f>
        <v/>
      </c>
      <c r="I131" s="7"/>
      <c r="J131" s="5" t="str">
        <f>CONCATENATE(TRIM(ASC('2026年度健診申込書'!I143))," ",TRIM(ASC('2026年度健診申込書'!J143)))</f>
        <v xml:space="preserve"> </v>
      </c>
      <c r="K131" s="6" t="str">
        <f>CONCATENATE(TRIM('2026年度健診申込書'!K143),"　",TRIM('2026年度健診申込書'!L143))</f>
        <v>　</v>
      </c>
      <c r="L131" s="5" t="str">
        <f>IFERROR(VLOOKUP('2026年度健診申込書'!N143,マスタ!$H$2:$I$3,2,0),"")</f>
        <v/>
      </c>
      <c r="M131" s="5" t="str">
        <f>IF('2026年度健診申込書'!O143&lt;&gt;"",TEXT('2026年度健診申込書'!O143,"YYYY")&amp;TEXT('2026年度健診申込書'!O143,"MM")&amp;TEXT('2026年度健診申込書'!O143,"DD"),"")</f>
        <v/>
      </c>
      <c r="N131" s="5"/>
      <c r="O131" s="5"/>
      <c r="P131" s="8" t="str">
        <f>IF('2026年度健診申込書'!$I143&lt;&gt;"",'2026年度健診申込書'!$C$11,"")</f>
        <v/>
      </c>
      <c r="Q131" s="8" t="str">
        <f>IF('2026年度健診申込書'!$C$10=0,"",IF('2026年度健診申込書'!$P143&lt;&gt;"",'2026年度健診申込書'!$C$10,""))</f>
        <v/>
      </c>
      <c r="R131" s="5" t="str">
        <f>IF('2026年度健診申込書'!P143&lt;&gt;"",'2026年度健診申込書'!P143,"")</f>
        <v/>
      </c>
      <c r="S131" s="5" t="str">
        <f>IF('2026年度健診申込書'!K143&lt;&gt;"",IF('2026年度健診申込書'!$H$7="左記ご住所に送付","2",""),"")</f>
        <v/>
      </c>
      <c r="T131" s="5"/>
      <c r="U131" s="5"/>
      <c r="V131" s="5"/>
      <c r="W131" s="5"/>
      <c r="X131" s="5"/>
      <c r="Y131" s="5"/>
      <c r="Z131" s="5"/>
      <c r="AA131" s="9"/>
      <c r="AB131" s="7" t="str">
        <f t="shared" si="30"/>
        <v/>
      </c>
      <c r="AC131" s="9"/>
      <c r="AD131" s="7" t="str">
        <f t="shared" si="31"/>
        <v/>
      </c>
      <c r="AE131" s="5"/>
      <c r="AF131" s="7" t="str">
        <f t="shared" si="32"/>
        <v/>
      </c>
      <c r="AG131" s="5"/>
      <c r="AH131" s="7" t="str">
        <f t="shared" si="33"/>
        <v/>
      </c>
      <c r="AI131" s="5"/>
      <c r="AJ131" s="7" t="str">
        <f t="shared" si="34"/>
        <v/>
      </c>
      <c r="AK131" s="5"/>
      <c r="AL131" s="7" t="str">
        <f t="shared" si="35"/>
        <v/>
      </c>
      <c r="AM131" s="5"/>
      <c r="AN131" s="7" t="str">
        <f t="shared" si="36"/>
        <v/>
      </c>
      <c r="AO131" s="5"/>
      <c r="AP131" s="7" t="str">
        <f t="shared" si="37"/>
        <v/>
      </c>
      <c r="AQ131" s="5"/>
      <c r="AR131" s="7" t="str">
        <f t="shared" si="38"/>
        <v/>
      </c>
      <c r="AS131" s="5"/>
      <c r="AT131" s="7" t="str">
        <f t="shared" si="39"/>
        <v/>
      </c>
      <c r="AU131" s="5"/>
      <c r="AV131" s="5"/>
      <c r="AW131" s="5"/>
      <c r="AX131" s="5"/>
      <c r="AY131" s="5"/>
      <c r="AZ131" s="5"/>
      <c r="BA131" s="5"/>
    </row>
    <row r="132" spans="1:53" ht="14.25">
      <c r="A132" s="4"/>
      <c r="B132" s="5" t="str">
        <f>IF('2026年度健診申込書'!B144&lt;&gt;"",TEXT('2026年度健診申込書'!B144,"YYYY")&amp;TEXT('2026年度健診申込書'!B144,"MM")&amp;TEXT('2026年度健診申込書'!B144,"DD"),"")</f>
        <v/>
      </c>
      <c r="C132" s="5" t="str">
        <f>IF('2026年度健診申込書'!C144&lt;&gt;"",VLOOKUP('2026年度健診申込書'!C144,マスタ!$F$2:$G$11,2,0),"")</f>
        <v/>
      </c>
      <c r="D132" s="7"/>
      <c r="E132" s="7"/>
      <c r="F132" s="7"/>
      <c r="G132" s="7"/>
      <c r="H132" s="5" t="str">
        <f>IF('2026年度健診申込書'!S144&lt;&gt;"",VLOOKUP('2026年度健診申込書'!S144,CourseMaster!$D$1:$G$1002,4,FALSE),IF('2026年度健診申込書'!T144&lt;&gt;"",VLOOKUP('2026年度健診申込書'!T144,CourseMaster!$D$1:$G$1002,4,FALSE),""))</f>
        <v/>
      </c>
      <c r="I132" s="7"/>
      <c r="J132" s="5" t="str">
        <f>CONCATENATE(TRIM(ASC('2026年度健診申込書'!I144))," ",TRIM(ASC('2026年度健診申込書'!J144)))</f>
        <v xml:space="preserve"> </v>
      </c>
      <c r="K132" s="6" t="str">
        <f>CONCATENATE(TRIM('2026年度健診申込書'!K144),"　",TRIM('2026年度健診申込書'!L144))</f>
        <v>　</v>
      </c>
      <c r="L132" s="5" t="str">
        <f>IFERROR(VLOOKUP('2026年度健診申込書'!N144,マスタ!$H$2:$I$3,2,0),"")</f>
        <v/>
      </c>
      <c r="M132" s="5" t="str">
        <f>IF('2026年度健診申込書'!O144&lt;&gt;"",TEXT('2026年度健診申込書'!O144,"YYYY")&amp;TEXT('2026年度健診申込書'!O144,"MM")&amp;TEXT('2026年度健診申込書'!O144,"DD"),"")</f>
        <v/>
      </c>
      <c r="N132" s="5"/>
      <c r="O132" s="5"/>
      <c r="P132" s="8" t="str">
        <f>IF('2026年度健診申込書'!$I144&lt;&gt;"",'2026年度健診申込書'!$C$11,"")</f>
        <v/>
      </c>
      <c r="Q132" s="8" t="str">
        <f>IF('2026年度健診申込書'!$C$10=0,"",IF('2026年度健診申込書'!$P144&lt;&gt;"",'2026年度健診申込書'!$C$10,""))</f>
        <v/>
      </c>
      <c r="R132" s="5" t="str">
        <f>IF('2026年度健診申込書'!P144&lt;&gt;"",'2026年度健診申込書'!P144,"")</f>
        <v/>
      </c>
      <c r="S132" s="5" t="str">
        <f>IF('2026年度健診申込書'!K144&lt;&gt;"",IF('2026年度健診申込書'!$H$7="左記ご住所に送付","2",""),"")</f>
        <v/>
      </c>
      <c r="T132" s="5"/>
      <c r="U132" s="5"/>
      <c r="V132" s="5"/>
      <c r="W132" s="5"/>
      <c r="X132" s="5"/>
      <c r="Y132" s="5"/>
      <c r="Z132" s="5"/>
      <c r="AA132" s="9"/>
      <c r="AB132" s="7" t="str">
        <f t="shared" si="30"/>
        <v/>
      </c>
      <c r="AC132" s="9"/>
      <c r="AD132" s="7" t="str">
        <f t="shared" si="31"/>
        <v/>
      </c>
      <c r="AE132" s="5"/>
      <c r="AF132" s="7" t="str">
        <f t="shared" si="32"/>
        <v/>
      </c>
      <c r="AG132" s="5"/>
      <c r="AH132" s="7" t="str">
        <f t="shared" si="33"/>
        <v/>
      </c>
      <c r="AI132" s="5"/>
      <c r="AJ132" s="7" t="str">
        <f t="shared" si="34"/>
        <v/>
      </c>
      <c r="AK132" s="5"/>
      <c r="AL132" s="7" t="str">
        <f t="shared" si="35"/>
        <v/>
      </c>
      <c r="AM132" s="5"/>
      <c r="AN132" s="7" t="str">
        <f t="shared" si="36"/>
        <v/>
      </c>
      <c r="AO132" s="5"/>
      <c r="AP132" s="7" t="str">
        <f t="shared" si="37"/>
        <v/>
      </c>
      <c r="AQ132" s="5"/>
      <c r="AR132" s="7" t="str">
        <f t="shared" si="38"/>
        <v/>
      </c>
      <c r="AS132" s="5"/>
      <c r="AT132" s="7" t="str">
        <f t="shared" si="39"/>
        <v/>
      </c>
      <c r="AU132" s="5"/>
      <c r="AV132" s="5"/>
      <c r="AW132" s="5"/>
      <c r="AX132" s="5"/>
      <c r="AY132" s="5"/>
      <c r="AZ132" s="5"/>
      <c r="BA132" s="5"/>
    </row>
    <row r="133" spans="1:53" ht="14.25">
      <c r="A133" s="4"/>
      <c r="B133" s="5" t="str">
        <f>IF('2026年度健診申込書'!B145&lt;&gt;"",TEXT('2026年度健診申込書'!B145,"YYYY")&amp;TEXT('2026年度健診申込書'!B145,"MM")&amp;TEXT('2026年度健診申込書'!B145,"DD"),"")</f>
        <v/>
      </c>
      <c r="C133" s="5" t="str">
        <f>IF('2026年度健診申込書'!C145&lt;&gt;"",VLOOKUP('2026年度健診申込書'!C145,マスタ!$F$2:$G$11,2,0),"")</f>
        <v/>
      </c>
      <c r="D133" s="7"/>
      <c r="E133" s="7"/>
      <c r="F133" s="7"/>
      <c r="G133" s="7"/>
      <c r="H133" s="5" t="str">
        <f>IF('2026年度健診申込書'!S145&lt;&gt;"",VLOOKUP('2026年度健診申込書'!S145,CourseMaster!$D$1:$G$1002,4,FALSE),IF('2026年度健診申込書'!T145&lt;&gt;"",VLOOKUP('2026年度健診申込書'!T145,CourseMaster!$D$1:$G$1002,4,FALSE),""))</f>
        <v/>
      </c>
      <c r="I133" s="7"/>
      <c r="J133" s="5" t="str">
        <f>CONCATENATE(TRIM(ASC('2026年度健診申込書'!I145))," ",TRIM(ASC('2026年度健診申込書'!J145)))</f>
        <v xml:space="preserve"> </v>
      </c>
      <c r="K133" s="6" t="str">
        <f>CONCATENATE(TRIM('2026年度健診申込書'!K145),"　",TRIM('2026年度健診申込書'!L145))</f>
        <v>　</v>
      </c>
      <c r="L133" s="5" t="str">
        <f>IFERROR(VLOOKUP('2026年度健診申込書'!N145,マスタ!$H$2:$I$3,2,0),"")</f>
        <v/>
      </c>
      <c r="M133" s="5" t="str">
        <f>IF('2026年度健診申込書'!O145&lt;&gt;"",TEXT('2026年度健診申込書'!O145,"YYYY")&amp;TEXT('2026年度健診申込書'!O145,"MM")&amp;TEXT('2026年度健診申込書'!O145,"DD"),"")</f>
        <v/>
      </c>
      <c r="N133" s="5"/>
      <c r="O133" s="5"/>
      <c r="P133" s="8" t="str">
        <f>IF('2026年度健診申込書'!$I145&lt;&gt;"",'2026年度健診申込書'!$C$11,"")</f>
        <v/>
      </c>
      <c r="Q133" s="8" t="str">
        <f>IF('2026年度健診申込書'!$C$10=0,"",IF('2026年度健診申込書'!$P145&lt;&gt;"",'2026年度健診申込書'!$C$10,""))</f>
        <v/>
      </c>
      <c r="R133" s="5" t="str">
        <f>IF('2026年度健診申込書'!P145&lt;&gt;"",'2026年度健診申込書'!P145,"")</f>
        <v/>
      </c>
      <c r="S133" s="5" t="str">
        <f>IF('2026年度健診申込書'!K145&lt;&gt;"",IF('2026年度健診申込書'!$H$7="左記ご住所に送付","2",""),"")</f>
        <v/>
      </c>
      <c r="T133" s="5"/>
      <c r="U133" s="5"/>
      <c r="V133" s="5"/>
      <c r="W133" s="5"/>
      <c r="X133" s="5"/>
      <c r="Y133" s="5"/>
      <c r="Z133" s="5"/>
      <c r="AA133" s="9"/>
      <c r="AB133" s="7" t="str">
        <f t="shared" si="30"/>
        <v/>
      </c>
      <c r="AC133" s="9"/>
      <c r="AD133" s="7" t="str">
        <f t="shared" si="31"/>
        <v/>
      </c>
      <c r="AE133" s="5"/>
      <c r="AF133" s="7" t="str">
        <f t="shared" si="32"/>
        <v/>
      </c>
      <c r="AG133" s="5"/>
      <c r="AH133" s="7" t="str">
        <f t="shared" si="33"/>
        <v/>
      </c>
      <c r="AI133" s="5"/>
      <c r="AJ133" s="7" t="str">
        <f t="shared" si="34"/>
        <v/>
      </c>
      <c r="AK133" s="5"/>
      <c r="AL133" s="7" t="str">
        <f t="shared" si="35"/>
        <v/>
      </c>
      <c r="AM133" s="5"/>
      <c r="AN133" s="7" t="str">
        <f t="shared" si="36"/>
        <v/>
      </c>
      <c r="AO133" s="5"/>
      <c r="AP133" s="7" t="str">
        <f t="shared" si="37"/>
        <v/>
      </c>
      <c r="AQ133" s="5"/>
      <c r="AR133" s="7" t="str">
        <f t="shared" si="38"/>
        <v/>
      </c>
      <c r="AS133" s="5"/>
      <c r="AT133" s="7" t="str">
        <f t="shared" si="39"/>
        <v/>
      </c>
      <c r="AU133" s="5"/>
      <c r="AV133" s="5"/>
      <c r="AW133" s="5"/>
      <c r="AX133" s="5"/>
      <c r="AY133" s="5"/>
      <c r="AZ133" s="5"/>
      <c r="BA133" s="5"/>
    </row>
    <row r="134" spans="1:53" ht="14.25">
      <c r="A134" s="4"/>
      <c r="B134" s="5" t="str">
        <f>IF('2026年度健診申込書'!B146&lt;&gt;"",TEXT('2026年度健診申込書'!B146,"YYYY")&amp;TEXT('2026年度健診申込書'!B146,"MM")&amp;TEXT('2026年度健診申込書'!B146,"DD"),"")</f>
        <v/>
      </c>
      <c r="C134" s="5" t="str">
        <f>IF('2026年度健診申込書'!C146&lt;&gt;"",VLOOKUP('2026年度健診申込書'!C146,マスタ!$F$2:$G$11,2,0),"")</f>
        <v/>
      </c>
      <c r="D134" s="7"/>
      <c r="E134" s="7"/>
      <c r="F134" s="7"/>
      <c r="G134" s="7"/>
      <c r="H134" s="5" t="str">
        <f>IF('2026年度健診申込書'!S146&lt;&gt;"",VLOOKUP('2026年度健診申込書'!S146,CourseMaster!$D$1:$G$1002,4,FALSE),IF('2026年度健診申込書'!T146&lt;&gt;"",VLOOKUP('2026年度健診申込書'!T146,CourseMaster!$D$1:$G$1002,4,FALSE),""))</f>
        <v/>
      </c>
      <c r="I134" s="7"/>
      <c r="J134" s="5" t="str">
        <f>CONCATENATE(TRIM(ASC('2026年度健診申込書'!I146))," ",TRIM(ASC('2026年度健診申込書'!J146)))</f>
        <v xml:space="preserve"> </v>
      </c>
      <c r="K134" s="6" t="str">
        <f>CONCATENATE(TRIM('2026年度健診申込書'!K146),"　",TRIM('2026年度健診申込書'!L146))</f>
        <v>　</v>
      </c>
      <c r="L134" s="5" t="str">
        <f>IFERROR(VLOOKUP('2026年度健診申込書'!N146,マスタ!$H$2:$I$3,2,0),"")</f>
        <v/>
      </c>
      <c r="M134" s="5" t="str">
        <f>IF('2026年度健診申込書'!O146&lt;&gt;"",TEXT('2026年度健診申込書'!O146,"YYYY")&amp;TEXT('2026年度健診申込書'!O146,"MM")&amp;TEXT('2026年度健診申込書'!O146,"DD"),"")</f>
        <v/>
      </c>
      <c r="N134" s="5"/>
      <c r="O134" s="5"/>
      <c r="P134" s="8" t="str">
        <f>IF('2026年度健診申込書'!$I146&lt;&gt;"",'2026年度健診申込書'!$C$11,"")</f>
        <v/>
      </c>
      <c r="Q134" s="8" t="str">
        <f>IF('2026年度健診申込書'!$C$10=0,"",IF('2026年度健診申込書'!$P146&lt;&gt;"",'2026年度健診申込書'!$C$10,""))</f>
        <v/>
      </c>
      <c r="R134" s="5" t="str">
        <f>IF('2026年度健診申込書'!P146&lt;&gt;"",'2026年度健診申込書'!P146,"")</f>
        <v/>
      </c>
      <c r="S134" s="5" t="str">
        <f>IF('2026年度健診申込書'!K146&lt;&gt;"",IF('2026年度健診申込書'!$H$7="左記ご住所に送付","2",""),"")</f>
        <v/>
      </c>
      <c r="T134" s="5"/>
      <c r="U134" s="5"/>
      <c r="V134" s="5"/>
      <c r="W134" s="5"/>
      <c r="X134" s="5"/>
      <c r="Y134" s="5"/>
      <c r="Z134" s="5"/>
      <c r="AA134" s="9"/>
      <c r="AB134" s="7" t="str">
        <f t="shared" si="30"/>
        <v/>
      </c>
      <c r="AC134" s="9"/>
      <c r="AD134" s="7" t="str">
        <f t="shared" si="31"/>
        <v/>
      </c>
      <c r="AE134" s="5"/>
      <c r="AF134" s="7" t="str">
        <f t="shared" si="32"/>
        <v/>
      </c>
      <c r="AG134" s="5"/>
      <c r="AH134" s="7" t="str">
        <f t="shared" si="33"/>
        <v/>
      </c>
      <c r="AI134" s="5"/>
      <c r="AJ134" s="7" t="str">
        <f t="shared" si="34"/>
        <v/>
      </c>
      <c r="AK134" s="5"/>
      <c r="AL134" s="7" t="str">
        <f t="shared" si="35"/>
        <v/>
      </c>
      <c r="AM134" s="5"/>
      <c r="AN134" s="7" t="str">
        <f t="shared" si="36"/>
        <v/>
      </c>
      <c r="AO134" s="5"/>
      <c r="AP134" s="7" t="str">
        <f t="shared" si="37"/>
        <v/>
      </c>
      <c r="AQ134" s="5"/>
      <c r="AR134" s="7" t="str">
        <f t="shared" si="38"/>
        <v/>
      </c>
      <c r="AS134" s="5"/>
      <c r="AT134" s="7" t="str">
        <f t="shared" si="39"/>
        <v/>
      </c>
      <c r="AU134" s="5"/>
      <c r="AV134" s="5"/>
      <c r="AW134" s="5"/>
      <c r="AX134" s="5"/>
      <c r="AY134" s="5"/>
      <c r="AZ134" s="5"/>
      <c r="BA134" s="5"/>
    </row>
    <row r="135" spans="1:53" ht="14.25">
      <c r="A135" s="4"/>
      <c r="B135" s="5" t="str">
        <f>IF('2026年度健診申込書'!B147&lt;&gt;"",TEXT('2026年度健診申込書'!B147,"YYYY")&amp;TEXT('2026年度健診申込書'!B147,"MM")&amp;TEXT('2026年度健診申込書'!B147,"DD"),"")</f>
        <v/>
      </c>
      <c r="C135" s="5" t="str">
        <f>IF('2026年度健診申込書'!C147&lt;&gt;"",VLOOKUP('2026年度健診申込書'!C147,マスタ!$F$2:$G$11,2,0),"")</f>
        <v/>
      </c>
      <c r="D135" s="7"/>
      <c r="E135" s="7"/>
      <c r="F135" s="7"/>
      <c r="G135" s="7"/>
      <c r="H135" s="5" t="str">
        <f>IF('2026年度健診申込書'!S147&lt;&gt;"",VLOOKUP('2026年度健診申込書'!S147,CourseMaster!$D$1:$G$1002,4,FALSE),IF('2026年度健診申込書'!T147&lt;&gt;"",VLOOKUP('2026年度健診申込書'!T147,CourseMaster!$D$1:$G$1002,4,FALSE),""))</f>
        <v/>
      </c>
      <c r="I135" s="7"/>
      <c r="J135" s="5" t="str">
        <f>CONCATENATE(TRIM(ASC('2026年度健診申込書'!I147))," ",TRIM(ASC('2026年度健診申込書'!J147)))</f>
        <v xml:space="preserve"> </v>
      </c>
      <c r="K135" s="6" t="str">
        <f>CONCATENATE(TRIM('2026年度健診申込書'!K147),"　",TRIM('2026年度健診申込書'!L147))</f>
        <v>　</v>
      </c>
      <c r="L135" s="5" t="str">
        <f>IFERROR(VLOOKUP('2026年度健診申込書'!N147,マスタ!$H$2:$I$3,2,0),"")</f>
        <v/>
      </c>
      <c r="M135" s="5" t="str">
        <f>IF('2026年度健診申込書'!O147&lt;&gt;"",TEXT('2026年度健診申込書'!O147,"YYYY")&amp;TEXT('2026年度健診申込書'!O147,"MM")&amp;TEXT('2026年度健診申込書'!O147,"DD"),"")</f>
        <v/>
      </c>
      <c r="N135" s="5"/>
      <c r="O135" s="5"/>
      <c r="P135" s="8" t="str">
        <f>IF('2026年度健診申込書'!$I147&lt;&gt;"",'2026年度健診申込書'!$C$11,"")</f>
        <v/>
      </c>
      <c r="Q135" s="8" t="str">
        <f>IF('2026年度健診申込書'!$C$10=0,"",IF('2026年度健診申込書'!$P147&lt;&gt;"",'2026年度健診申込書'!$C$10,""))</f>
        <v/>
      </c>
      <c r="R135" s="5" t="str">
        <f>IF('2026年度健診申込書'!P147&lt;&gt;"",'2026年度健診申込書'!P147,"")</f>
        <v/>
      </c>
      <c r="S135" s="5" t="str">
        <f>IF('2026年度健診申込書'!K147&lt;&gt;"",IF('2026年度健診申込書'!$H$7="左記ご住所に送付","2",""),"")</f>
        <v/>
      </c>
      <c r="T135" s="5"/>
      <c r="U135" s="5"/>
      <c r="V135" s="5"/>
      <c r="W135" s="5"/>
      <c r="X135" s="5"/>
      <c r="Y135" s="5"/>
      <c r="Z135" s="5"/>
      <c r="AA135" s="9"/>
      <c r="AB135" s="7" t="str">
        <f t="shared" si="30"/>
        <v/>
      </c>
      <c r="AC135" s="9"/>
      <c r="AD135" s="7" t="str">
        <f t="shared" si="31"/>
        <v/>
      </c>
      <c r="AE135" s="5"/>
      <c r="AF135" s="7" t="str">
        <f t="shared" si="32"/>
        <v/>
      </c>
      <c r="AG135" s="5"/>
      <c r="AH135" s="7" t="str">
        <f t="shared" si="33"/>
        <v/>
      </c>
      <c r="AI135" s="5"/>
      <c r="AJ135" s="7" t="str">
        <f t="shared" si="34"/>
        <v/>
      </c>
      <c r="AK135" s="5"/>
      <c r="AL135" s="7" t="str">
        <f t="shared" si="35"/>
        <v/>
      </c>
      <c r="AM135" s="5"/>
      <c r="AN135" s="7" t="str">
        <f t="shared" si="36"/>
        <v/>
      </c>
      <c r="AO135" s="5"/>
      <c r="AP135" s="7" t="str">
        <f t="shared" si="37"/>
        <v/>
      </c>
      <c r="AQ135" s="5"/>
      <c r="AR135" s="7" t="str">
        <f t="shared" si="38"/>
        <v/>
      </c>
      <c r="AS135" s="5"/>
      <c r="AT135" s="7" t="str">
        <f t="shared" si="39"/>
        <v/>
      </c>
      <c r="AU135" s="5"/>
      <c r="AV135" s="5"/>
      <c r="AW135" s="5"/>
      <c r="AX135" s="5"/>
      <c r="AY135" s="5"/>
      <c r="AZ135" s="5"/>
      <c r="BA135" s="5"/>
    </row>
    <row r="136" spans="1:53" ht="14.25">
      <c r="A136" s="4"/>
      <c r="B136" s="5" t="str">
        <f>IF('2026年度健診申込書'!B148&lt;&gt;"",TEXT('2026年度健診申込書'!B148,"YYYY")&amp;TEXT('2026年度健診申込書'!B148,"MM")&amp;TEXT('2026年度健診申込書'!B148,"DD"),"")</f>
        <v/>
      </c>
      <c r="C136" s="5" t="str">
        <f>IF('2026年度健診申込書'!C148&lt;&gt;"",VLOOKUP('2026年度健診申込書'!C148,マスタ!$F$2:$G$11,2,0),"")</f>
        <v/>
      </c>
      <c r="D136" s="7"/>
      <c r="E136" s="7"/>
      <c r="F136" s="7"/>
      <c r="G136" s="7"/>
      <c r="H136" s="5" t="str">
        <f>IF('2026年度健診申込書'!S148&lt;&gt;"",VLOOKUP('2026年度健診申込書'!S148,CourseMaster!$D$1:$G$1002,4,FALSE),IF('2026年度健診申込書'!T148&lt;&gt;"",VLOOKUP('2026年度健診申込書'!T148,CourseMaster!$D$1:$G$1002,4,FALSE),""))</f>
        <v/>
      </c>
      <c r="I136" s="7"/>
      <c r="J136" s="5" t="str">
        <f>CONCATENATE(TRIM(ASC('2026年度健診申込書'!I148))," ",TRIM(ASC('2026年度健診申込書'!J148)))</f>
        <v xml:space="preserve"> </v>
      </c>
      <c r="K136" s="6" t="str">
        <f>CONCATENATE(TRIM('2026年度健診申込書'!K148),"　",TRIM('2026年度健診申込書'!L148))</f>
        <v>　</v>
      </c>
      <c r="L136" s="5" t="str">
        <f>IFERROR(VLOOKUP('2026年度健診申込書'!N148,マスタ!$H$2:$I$3,2,0),"")</f>
        <v/>
      </c>
      <c r="M136" s="5" t="str">
        <f>IF('2026年度健診申込書'!O148&lt;&gt;"",TEXT('2026年度健診申込書'!O148,"YYYY")&amp;TEXT('2026年度健診申込書'!O148,"MM")&amp;TEXT('2026年度健診申込書'!O148,"DD"),"")</f>
        <v/>
      </c>
      <c r="N136" s="5"/>
      <c r="O136" s="5"/>
      <c r="P136" s="8" t="str">
        <f>IF('2026年度健診申込書'!$I148&lt;&gt;"",'2026年度健診申込書'!$C$11,"")</f>
        <v/>
      </c>
      <c r="Q136" s="8" t="str">
        <f>IF('2026年度健診申込書'!$C$10=0,"",IF('2026年度健診申込書'!$P148&lt;&gt;"",'2026年度健診申込書'!$C$10,""))</f>
        <v/>
      </c>
      <c r="R136" s="5" t="str">
        <f>IF('2026年度健診申込書'!P148&lt;&gt;"",'2026年度健診申込書'!P148,"")</f>
        <v/>
      </c>
      <c r="S136" s="5" t="str">
        <f>IF('2026年度健診申込書'!K148&lt;&gt;"",IF('2026年度健診申込書'!$H$7="左記ご住所に送付","2",""),"")</f>
        <v/>
      </c>
      <c r="T136" s="5"/>
      <c r="U136" s="5"/>
      <c r="V136" s="5"/>
      <c r="W136" s="5"/>
      <c r="X136" s="5"/>
      <c r="Y136" s="5"/>
      <c r="Z136" s="5"/>
      <c r="AA136" s="9"/>
      <c r="AB136" s="7" t="str">
        <f t="shared" si="30"/>
        <v/>
      </c>
      <c r="AC136" s="9"/>
      <c r="AD136" s="7" t="str">
        <f t="shared" si="31"/>
        <v/>
      </c>
      <c r="AE136" s="5"/>
      <c r="AF136" s="7" t="str">
        <f t="shared" si="32"/>
        <v/>
      </c>
      <c r="AG136" s="5"/>
      <c r="AH136" s="7" t="str">
        <f t="shared" si="33"/>
        <v/>
      </c>
      <c r="AI136" s="5"/>
      <c r="AJ136" s="7" t="str">
        <f t="shared" si="34"/>
        <v/>
      </c>
      <c r="AK136" s="5"/>
      <c r="AL136" s="7" t="str">
        <f t="shared" si="35"/>
        <v/>
      </c>
      <c r="AM136" s="5"/>
      <c r="AN136" s="7" t="str">
        <f t="shared" si="36"/>
        <v/>
      </c>
      <c r="AO136" s="5"/>
      <c r="AP136" s="7" t="str">
        <f t="shared" si="37"/>
        <v/>
      </c>
      <c r="AQ136" s="5"/>
      <c r="AR136" s="7" t="str">
        <f t="shared" si="38"/>
        <v/>
      </c>
      <c r="AS136" s="5"/>
      <c r="AT136" s="7" t="str">
        <f t="shared" si="39"/>
        <v/>
      </c>
      <c r="AU136" s="5"/>
      <c r="AV136" s="5"/>
      <c r="AW136" s="5"/>
      <c r="AX136" s="5"/>
      <c r="AY136" s="5"/>
      <c r="AZ136" s="5"/>
      <c r="BA136" s="5"/>
    </row>
    <row r="137" spans="1:53" ht="14.25">
      <c r="A137" s="4"/>
      <c r="B137" s="5" t="str">
        <f>IF('2026年度健診申込書'!B149&lt;&gt;"",TEXT('2026年度健診申込書'!B149,"YYYY")&amp;TEXT('2026年度健診申込書'!B149,"MM")&amp;TEXT('2026年度健診申込書'!B149,"DD"),"")</f>
        <v/>
      </c>
      <c r="C137" s="5" t="str">
        <f>IF('2026年度健診申込書'!C149&lt;&gt;"",VLOOKUP('2026年度健診申込書'!C149,マスタ!$F$2:$G$11,2,0),"")</f>
        <v/>
      </c>
      <c r="D137" s="7"/>
      <c r="E137" s="7"/>
      <c r="F137" s="7"/>
      <c r="G137" s="7"/>
      <c r="H137" s="5" t="str">
        <f>IF('2026年度健診申込書'!S149&lt;&gt;"",VLOOKUP('2026年度健診申込書'!S149,CourseMaster!$D$1:$G$1002,4,FALSE),IF('2026年度健診申込書'!T149&lt;&gt;"",VLOOKUP('2026年度健診申込書'!T149,CourseMaster!$D$1:$G$1002,4,FALSE),""))</f>
        <v/>
      </c>
      <c r="I137" s="7"/>
      <c r="J137" s="5" t="str">
        <f>CONCATENATE(TRIM(ASC('2026年度健診申込書'!I149))," ",TRIM(ASC('2026年度健診申込書'!J149)))</f>
        <v xml:space="preserve"> </v>
      </c>
      <c r="K137" s="6" t="str">
        <f>CONCATENATE(TRIM('2026年度健診申込書'!K149),"　",TRIM('2026年度健診申込書'!L149))</f>
        <v>　</v>
      </c>
      <c r="L137" s="5" t="str">
        <f>IFERROR(VLOOKUP('2026年度健診申込書'!N149,マスタ!$H$2:$I$3,2,0),"")</f>
        <v/>
      </c>
      <c r="M137" s="5" t="str">
        <f>IF('2026年度健診申込書'!O149&lt;&gt;"",TEXT('2026年度健診申込書'!O149,"YYYY")&amp;TEXT('2026年度健診申込書'!O149,"MM")&amp;TEXT('2026年度健診申込書'!O149,"DD"),"")</f>
        <v/>
      </c>
      <c r="N137" s="5"/>
      <c r="O137" s="5"/>
      <c r="P137" s="8" t="str">
        <f>IF('2026年度健診申込書'!$I149&lt;&gt;"",'2026年度健診申込書'!$C$11,"")</f>
        <v/>
      </c>
      <c r="Q137" s="8" t="str">
        <f>IF('2026年度健診申込書'!$C$10=0,"",IF('2026年度健診申込書'!$P149&lt;&gt;"",'2026年度健診申込書'!$C$10,""))</f>
        <v/>
      </c>
      <c r="R137" s="5" t="str">
        <f>IF('2026年度健診申込書'!P149&lt;&gt;"",'2026年度健診申込書'!P149,"")</f>
        <v/>
      </c>
      <c r="S137" s="5" t="str">
        <f>IF('2026年度健診申込書'!K149&lt;&gt;"",IF('2026年度健診申込書'!$H$7="左記ご住所に送付","2",""),"")</f>
        <v/>
      </c>
      <c r="T137" s="5"/>
      <c r="U137" s="5"/>
      <c r="V137" s="5"/>
      <c r="W137" s="5"/>
      <c r="X137" s="5"/>
      <c r="Y137" s="5"/>
      <c r="Z137" s="5"/>
      <c r="AA137" s="9"/>
      <c r="AB137" s="7" t="str">
        <f t="shared" ref="AB137:AB200" si="40">IF(ISNUMBER(AA137),"1","")</f>
        <v/>
      </c>
      <c r="AC137" s="9"/>
      <c r="AD137" s="7" t="str">
        <f t="shared" ref="AD137:AD200" si="41">IF(ISNUMBER(AC137),"1","")</f>
        <v/>
      </c>
      <c r="AE137" s="5"/>
      <c r="AF137" s="7" t="str">
        <f t="shared" ref="AF137:AF200" si="42">IF(ISNUMBER(AE137),"1","")</f>
        <v/>
      </c>
      <c r="AG137" s="5"/>
      <c r="AH137" s="7" t="str">
        <f t="shared" ref="AH137:AH200" si="43">IF(ISNUMBER(AG137),"1","")</f>
        <v/>
      </c>
      <c r="AI137" s="5"/>
      <c r="AJ137" s="7" t="str">
        <f t="shared" ref="AJ137:AJ200" si="44">IF(ISNUMBER(AI137),"1","")</f>
        <v/>
      </c>
      <c r="AK137" s="5"/>
      <c r="AL137" s="7" t="str">
        <f t="shared" ref="AL137:AL200" si="45">IF(ISNUMBER(AK137),"1","")</f>
        <v/>
      </c>
      <c r="AM137" s="5"/>
      <c r="AN137" s="7" t="str">
        <f t="shared" ref="AN137:AN200" si="46">IF(ISNUMBER(AM137),"1","")</f>
        <v/>
      </c>
      <c r="AO137" s="5"/>
      <c r="AP137" s="7" t="str">
        <f t="shared" ref="AP137:AP200" si="47">IF(ISNUMBER(AO137),"1","")</f>
        <v/>
      </c>
      <c r="AQ137" s="5"/>
      <c r="AR137" s="7" t="str">
        <f t="shared" ref="AR137:AR200" si="48">IF(ISNUMBER(AQ137),"1","")</f>
        <v/>
      </c>
      <c r="AS137" s="5"/>
      <c r="AT137" s="7" t="str">
        <f t="shared" ref="AT137:AT200" si="49">IF(ISNUMBER(AS137),"1","")</f>
        <v/>
      </c>
      <c r="AU137" s="5"/>
      <c r="AV137" s="5"/>
      <c r="AW137" s="5"/>
      <c r="AX137" s="5"/>
      <c r="AY137" s="5"/>
      <c r="AZ137" s="5"/>
      <c r="BA137" s="5"/>
    </row>
    <row r="138" spans="1:53" ht="14.25">
      <c r="A138" s="4"/>
      <c r="B138" s="5" t="str">
        <f>IF('2026年度健診申込書'!B150&lt;&gt;"",TEXT('2026年度健診申込書'!B150,"YYYY")&amp;TEXT('2026年度健診申込書'!B150,"MM")&amp;TEXT('2026年度健診申込書'!B150,"DD"),"")</f>
        <v/>
      </c>
      <c r="C138" s="5" t="str">
        <f>IF('2026年度健診申込書'!C150&lt;&gt;"",VLOOKUP('2026年度健診申込書'!C150,マスタ!$F$2:$G$11,2,0),"")</f>
        <v/>
      </c>
      <c r="D138" s="7"/>
      <c r="E138" s="7"/>
      <c r="F138" s="7"/>
      <c r="G138" s="7"/>
      <c r="H138" s="5" t="str">
        <f>IF('2026年度健診申込書'!S150&lt;&gt;"",VLOOKUP('2026年度健診申込書'!S150,CourseMaster!$D$1:$G$1002,4,FALSE),IF('2026年度健診申込書'!T150&lt;&gt;"",VLOOKUP('2026年度健診申込書'!T150,CourseMaster!$D$1:$G$1002,4,FALSE),""))</f>
        <v/>
      </c>
      <c r="I138" s="7"/>
      <c r="J138" s="5" t="str">
        <f>CONCATENATE(TRIM(ASC('2026年度健診申込書'!I150))," ",TRIM(ASC('2026年度健診申込書'!J150)))</f>
        <v xml:space="preserve"> </v>
      </c>
      <c r="K138" s="6" t="str">
        <f>CONCATENATE(TRIM('2026年度健診申込書'!K150),"　",TRIM('2026年度健診申込書'!L150))</f>
        <v>　</v>
      </c>
      <c r="L138" s="5" t="str">
        <f>IFERROR(VLOOKUP('2026年度健診申込書'!N150,マスタ!$H$2:$I$3,2,0),"")</f>
        <v/>
      </c>
      <c r="M138" s="5" t="str">
        <f>IF('2026年度健診申込書'!O150&lt;&gt;"",TEXT('2026年度健診申込書'!O150,"YYYY")&amp;TEXT('2026年度健診申込書'!O150,"MM")&amp;TEXT('2026年度健診申込書'!O150,"DD"),"")</f>
        <v/>
      </c>
      <c r="N138" s="5"/>
      <c r="O138" s="5"/>
      <c r="P138" s="8" t="str">
        <f>IF('2026年度健診申込書'!$I150&lt;&gt;"",'2026年度健診申込書'!$C$11,"")</f>
        <v/>
      </c>
      <c r="Q138" s="8" t="str">
        <f>IF('2026年度健診申込書'!$C$10=0,"",IF('2026年度健診申込書'!$P150&lt;&gt;"",'2026年度健診申込書'!$C$10,""))</f>
        <v/>
      </c>
      <c r="R138" s="5" t="str">
        <f>IF('2026年度健診申込書'!P150&lt;&gt;"",'2026年度健診申込書'!P150,"")</f>
        <v/>
      </c>
      <c r="S138" s="5" t="str">
        <f>IF('2026年度健診申込書'!K150&lt;&gt;"",IF('2026年度健診申込書'!$H$7="左記ご住所に送付","2",""),"")</f>
        <v/>
      </c>
      <c r="T138" s="5"/>
      <c r="U138" s="5"/>
      <c r="V138" s="5"/>
      <c r="W138" s="5"/>
      <c r="X138" s="5"/>
      <c r="Y138" s="5"/>
      <c r="Z138" s="5"/>
      <c r="AA138" s="9"/>
      <c r="AB138" s="7" t="str">
        <f t="shared" si="40"/>
        <v/>
      </c>
      <c r="AC138" s="9"/>
      <c r="AD138" s="7" t="str">
        <f t="shared" si="41"/>
        <v/>
      </c>
      <c r="AE138" s="5"/>
      <c r="AF138" s="7" t="str">
        <f t="shared" si="42"/>
        <v/>
      </c>
      <c r="AG138" s="5"/>
      <c r="AH138" s="7" t="str">
        <f t="shared" si="43"/>
        <v/>
      </c>
      <c r="AI138" s="5"/>
      <c r="AJ138" s="7" t="str">
        <f t="shared" si="44"/>
        <v/>
      </c>
      <c r="AK138" s="5"/>
      <c r="AL138" s="7" t="str">
        <f t="shared" si="45"/>
        <v/>
      </c>
      <c r="AM138" s="5"/>
      <c r="AN138" s="7" t="str">
        <f t="shared" si="46"/>
        <v/>
      </c>
      <c r="AO138" s="5"/>
      <c r="AP138" s="7" t="str">
        <f t="shared" si="47"/>
        <v/>
      </c>
      <c r="AQ138" s="5"/>
      <c r="AR138" s="7" t="str">
        <f t="shared" si="48"/>
        <v/>
      </c>
      <c r="AS138" s="5"/>
      <c r="AT138" s="7" t="str">
        <f t="shared" si="49"/>
        <v/>
      </c>
      <c r="AU138" s="5"/>
      <c r="AV138" s="5"/>
      <c r="AW138" s="5"/>
      <c r="AX138" s="5"/>
      <c r="AY138" s="5"/>
      <c r="AZ138" s="5"/>
      <c r="BA138" s="5"/>
    </row>
    <row r="139" spans="1:53" ht="14.25">
      <c r="A139" s="4"/>
      <c r="B139" s="5" t="str">
        <f>IF('2026年度健診申込書'!B151&lt;&gt;"",TEXT('2026年度健診申込書'!B151,"YYYY")&amp;TEXT('2026年度健診申込書'!B151,"MM")&amp;TEXT('2026年度健診申込書'!B151,"DD"),"")</f>
        <v/>
      </c>
      <c r="C139" s="5" t="str">
        <f>IF('2026年度健診申込書'!C151&lt;&gt;"",VLOOKUP('2026年度健診申込書'!C151,マスタ!$F$2:$G$11,2,0),"")</f>
        <v/>
      </c>
      <c r="D139" s="7"/>
      <c r="E139" s="7"/>
      <c r="F139" s="7"/>
      <c r="G139" s="7"/>
      <c r="H139" s="5" t="str">
        <f>IF('2026年度健診申込書'!S151&lt;&gt;"",VLOOKUP('2026年度健診申込書'!S151,CourseMaster!$D$1:$G$1002,4,FALSE),IF('2026年度健診申込書'!T151&lt;&gt;"",VLOOKUP('2026年度健診申込書'!T151,CourseMaster!$D$1:$G$1002,4,FALSE),""))</f>
        <v/>
      </c>
      <c r="I139" s="7"/>
      <c r="J139" s="5" t="str">
        <f>CONCATENATE(TRIM(ASC('2026年度健診申込書'!I151))," ",TRIM(ASC('2026年度健診申込書'!J151)))</f>
        <v xml:space="preserve"> </v>
      </c>
      <c r="K139" s="6" t="str">
        <f>CONCATENATE(TRIM('2026年度健診申込書'!K151),"　",TRIM('2026年度健診申込書'!L151))</f>
        <v>　</v>
      </c>
      <c r="L139" s="5" t="str">
        <f>IFERROR(VLOOKUP('2026年度健診申込書'!N151,マスタ!$H$2:$I$3,2,0),"")</f>
        <v/>
      </c>
      <c r="M139" s="5" t="str">
        <f>IF('2026年度健診申込書'!O151&lt;&gt;"",TEXT('2026年度健診申込書'!O151,"YYYY")&amp;TEXT('2026年度健診申込書'!O151,"MM")&amp;TEXT('2026年度健診申込書'!O151,"DD"),"")</f>
        <v/>
      </c>
      <c r="N139" s="5"/>
      <c r="O139" s="5"/>
      <c r="P139" s="8" t="str">
        <f>IF('2026年度健診申込書'!$I151&lt;&gt;"",'2026年度健診申込書'!$C$11,"")</f>
        <v/>
      </c>
      <c r="Q139" s="8" t="str">
        <f>IF('2026年度健診申込書'!$C$10=0,"",IF('2026年度健診申込書'!$P151&lt;&gt;"",'2026年度健診申込書'!$C$10,""))</f>
        <v/>
      </c>
      <c r="R139" s="5" t="str">
        <f>IF('2026年度健診申込書'!P151&lt;&gt;"",'2026年度健診申込書'!P151,"")</f>
        <v/>
      </c>
      <c r="S139" s="5" t="str">
        <f>IF('2026年度健診申込書'!K151&lt;&gt;"",IF('2026年度健診申込書'!$H$7="左記ご住所に送付","2",""),"")</f>
        <v/>
      </c>
      <c r="T139" s="5"/>
      <c r="U139" s="5"/>
      <c r="V139" s="5"/>
      <c r="W139" s="5"/>
      <c r="X139" s="5"/>
      <c r="Y139" s="5"/>
      <c r="Z139" s="5"/>
      <c r="AA139" s="9"/>
      <c r="AB139" s="7" t="str">
        <f t="shared" si="40"/>
        <v/>
      </c>
      <c r="AC139" s="9"/>
      <c r="AD139" s="7" t="str">
        <f t="shared" si="41"/>
        <v/>
      </c>
      <c r="AE139" s="5"/>
      <c r="AF139" s="7" t="str">
        <f t="shared" si="42"/>
        <v/>
      </c>
      <c r="AG139" s="5"/>
      <c r="AH139" s="7" t="str">
        <f t="shared" si="43"/>
        <v/>
      </c>
      <c r="AI139" s="5"/>
      <c r="AJ139" s="7" t="str">
        <f t="shared" si="44"/>
        <v/>
      </c>
      <c r="AK139" s="5"/>
      <c r="AL139" s="7" t="str">
        <f t="shared" si="45"/>
        <v/>
      </c>
      <c r="AM139" s="5"/>
      <c r="AN139" s="7" t="str">
        <f t="shared" si="46"/>
        <v/>
      </c>
      <c r="AO139" s="5"/>
      <c r="AP139" s="7" t="str">
        <f t="shared" si="47"/>
        <v/>
      </c>
      <c r="AQ139" s="5"/>
      <c r="AR139" s="7" t="str">
        <f t="shared" si="48"/>
        <v/>
      </c>
      <c r="AS139" s="5"/>
      <c r="AT139" s="7" t="str">
        <f t="shared" si="49"/>
        <v/>
      </c>
      <c r="AU139" s="5"/>
      <c r="AV139" s="5"/>
      <c r="AW139" s="5"/>
      <c r="AX139" s="5"/>
      <c r="AY139" s="5"/>
      <c r="AZ139" s="5"/>
      <c r="BA139" s="5"/>
    </row>
    <row r="140" spans="1:53" ht="14.25">
      <c r="A140" s="4"/>
      <c r="B140" s="5" t="str">
        <f>IF('2026年度健診申込書'!B152&lt;&gt;"",TEXT('2026年度健診申込書'!B152,"YYYY")&amp;TEXT('2026年度健診申込書'!B152,"MM")&amp;TEXT('2026年度健診申込書'!B152,"DD"),"")</f>
        <v/>
      </c>
      <c r="C140" s="5" t="str">
        <f>IF('2026年度健診申込書'!C152&lt;&gt;"",VLOOKUP('2026年度健診申込書'!C152,マスタ!$F$2:$G$11,2,0),"")</f>
        <v/>
      </c>
      <c r="D140" s="7"/>
      <c r="E140" s="7"/>
      <c r="F140" s="7"/>
      <c r="G140" s="7"/>
      <c r="H140" s="5" t="str">
        <f>IF('2026年度健診申込書'!S152&lt;&gt;"",VLOOKUP('2026年度健診申込書'!S152,CourseMaster!$D$1:$G$1002,4,FALSE),IF('2026年度健診申込書'!T152&lt;&gt;"",VLOOKUP('2026年度健診申込書'!T152,CourseMaster!$D$1:$G$1002,4,FALSE),""))</f>
        <v/>
      </c>
      <c r="I140" s="7"/>
      <c r="J140" s="5" t="str">
        <f>CONCATENATE(TRIM(ASC('2026年度健診申込書'!I152))," ",TRIM(ASC('2026年度健診申込書'!J152)))</f>
        <v xml:space="preserve"> </v>
      </c>
      <c r="K140" s="6" t="str">
        <f>CONCATENATE(TRIM('2026年度健診申込書'!K152),"　",TRIM('2026年度健診申込書'!L152))</f>
        <v>　</v>
      </c>
      <c r="L140" s="5" t="str">
        <f>IFERROR(VLOOKUP('2026年度健診申込書'!N152,マスタ!$H$2:$I$3,2,0),"")</f>
        <v/>
      </c>
      <c r="M140" s="5" t="str">
        <f>IF('2026年度健診申込書'!O152&lt;&gt;"",TEXT('2026年度健診申込書'!O152,"YYYY")&amp;TEXT('2026年度健診申込書'!O152,"MM")&amp;TEXT('2026年度健診申込書'!O152,"DD"),"")</f>
        <v/>
      </c>
      <c r="N140" s="5"/>
      <c r="O140" s="5"/>
      <c r="P140" s="8" t="str">
        <f>IF('2026年度健診申込書'!$I152&lt;&gt;"",'2026年度健診申込書'!$C$11,"")</f>
        <v/>
      </c>
      <c r="Q140" s="8" t="str">
        <f>IF('2026年度健診申込書'!$C$10=0,"",IF('2026年度健診申込書'!$P152&lt;&gt;"",'2026年度健診申込書'!$C$10,""))</f>
        <v/>
      </c>
      <c r="R140" s="5" t="str">
        <f>IF('2026年度健診申込書'!P152&lt;&gt;"",'2026年度健診申込書'!P152,"")</f>
        <v/>
      </c>
      <c r="S140" s="5" t="str">
        <f>IF('2026年度健診申込書'!K152&lt;&gt;"",IF('2026年度健診申込書'!$H$7="左記ご住所に送付","2",""),"")</f>
        <v/>
      </c>
      <c r="T140" s="5"/>
      <c r="U140" s="5"/>
      <c r="V140" s="5"/>
      <c r="W140" s="5"/>
      <c r="X140" s="5"/>
      <c r="Y140" s="5"/>
      <c r="Z140" s="5"/>
      <c r="AA140" s="9"/>
      <c r="AB140" s="7" t="str">
        <f t="shared" si="40"/>
        <v/>
      </c>
      <c r="AC140" s="9"/>
      <c r="AD140" s="7" t="str">
        <f t="shared" si="41"/>
        <v/>
      </c>
      <c r="AE140" s="5"/>
      <c r="AF140" s="7" t="str">
        <f t="shared" si="42"/>
        <v/>
      </c>
      <c r="AG140" s="5"/>
      <c r="AH140" s="7" t="str">
        <f t="shared" si="43"/>
        <v/>
      </c>
      <c r="AI140" s="5"/>
      <c r="AJ140" s="7" t="str">
        <f t="shared" si="44"/>
        <v/>
      </c>
      <c r="AK140" s="5"/>
      <c r="AL140" s="7" t="str">
        <f t="shared" si="45"/>
        <v/>
      </c>
      <c r="AM140" s="5"/>
      <c r="AN140" s="7" t="str">
        <f t="shared" si="46"/>
        <v/>
      </c>
      <c r="AO140" s="5"/>
      <c r="AP140" s="7" t="str">
        <f t="shared" si="47"/>
        <v/>
      </c>
      <c r="AQ140" s="5"/>
      <c r="AR140" s="7" t="str">
        <f t="shared" si="48"/>
        <v/>
      </c>
      <c r="AS140" s="5"/>
      <c r="AT140" s="7" t="str">
        <f t="shared" si="49"/>
        <v/>
      </c>
      <c r="AU140" s="5"/>
      <c r="AV140" s="5"/>
      <c r="AW140" s="5"/>
      <c r="AX140" s="5"/>
      <c r="AY140" s="5"/>
      <c r="AZ140" s="5"/>
      <c r="BA140" s="5"/>
    </row>
    <row r="141" spans="1:53" ht="14.25">
      <c r="A141" s="4"/>
      <c r="B141" s="5" t="str">
        <f>IF('2026年度健診申込書'!B153&lt;&gt;"",TEXT('2026年度健診申込書'!B153,"YYYY")&amp;TEXT('2026年度健診申込書'!B153,"MM")&amp;TEXT('2026年度健診申込書'!B153,"DD"),"")</f>
        <v/>
      </c>
      <c r="C141" s="5" t="str">
        <f>IF('2026年度健診申込書'!C153&lt;&gt;"",VLOOKUP('2026年度健診申込書'!C153,マスタ!$F$2:$G$11,2,0),"")</f>
        <v/>
      </c>
      <c r="D141" s="7"/>
      <c r="E141" s="7"/>
      <c r="F141" s="7"/>
      <c r="G141" s="7"/>
      <c r="H141" s="5" t="str">
        <f>IF('2026年度健診申込書'!S153&lt;&gt;"",VLOOKUP('2026年度健診申込書'!S153,CourseMaster!$D$1:$G$1002,4,FALSE),IF('2026年度健診申込書'!T153&lt;&gt;"",VLOOKUP('2026年度健診申込書'!T153,CourseMaster!$D$1:$G$1002,4,FALSE),""))</f>
        <v/>
      </c>
      <c r="I141" s="7"/>
      <c r="J141" s="5" t="str">
        <f>CONCATENATE(TRIM(ASC('2026年度健診申込書'!I153))," ",TRIM(ASC('2026年度健診申込書'!J153)))</f>
        <v xml:space="preserve"> </v>
      </c>
      <c r="K141" s="6" t="str">
        <f>CONCATENATE(TRIM('2026年度健診申込書'!K153),"　",TRIM('2026年度健診申込書'!L153))</f>
        <v>　</v>
      </c>
      <c r="L141" s="5" t="str">
        <f>IFERROR(VLOOKUP('2026年度健診申込書'!N153,マスタ!$H$2:$I$3,2,0),"")</f>
        <v/>
      </c>
      <c r="M141" s="5" t="str">
        <f>IF('2026年度健診申込書'!O153&lt;&gt;"",TEXT('2026年度健診申込書'!O153,"YYYY")&amp;TEXT('2026年度健診申込書'!O153,"MM")&amp;TEXT('2026年度健診申込書'!O153,"DD"),"")</f>
        <v/>
      </c>
      <c r="N141" s="5"/>
      <c r="O141" s="5"/>
      <c r="P141" s="8" t="str">
        <f>IF('2026年度健診申込書'!$I153&lt;&gt;"",'2026年度健診申込書'!$C$11,"")</f>
        <v/>
      </c>
      <c r="Q141" s="8" t="str">
        <f>IF('2026年度健診申込書'!$C$10=0,"",IF('2026年度健診申込書'!$P153&lt;&gt;"",'2026年度健診申込書'!$C$10,""))</f>
        <v/>
      </c>
      <c r="R141" s="5" t="str">
        <f>IF('2026年度健診申込書'!P153&lt;&gt;"",'2026年度健診申込書'!P153,"")</f>
        <v/>
      </c>
      <c r="S141" s="5" t="str">
        <f>IF('2026年度健診申込書'!K153&lt;&gt;"",IF('2026年度健診申込書'!$H$7="左記ご住所に送付","2",""),"")</f>
        <v/>
      </c>
      <c r="T141" s="5"/>
      <c r="U141" s="5"/>
      <c r="V141" s="5"/>
      <c r="W141" s="5"/>
      <c r="X141" s="5"/>
      <c r="Y141" s="5"/>
      <c r="Z141" s="5"/>
      <c r="AA141" s="9"/>
      <c r="AB141" s="7" t="str">
        <f t="shared" si="40"/>
        <v/>
      </c>
      <c r="AC141" s="9"/>
      <c r="AD141" s="7" t="str">
        <f t="shared" si="41"/>
        <v/>
      </c>
      <c r="AE141" s="5"/>
      <c r="AF141" s="7" t="str">
        <f t="shared" si="42"/>
        <v/>
      </c>
      <c r="AG141" s="5"/>
      <c r="AH141" s="7" t="str">
        <f t="shared" si="43"/>
        <v/>
      </c>
      <c r="AI141" s="5"/>
      <c r="AJ141" s="7" t="str">
        <f t="shared" si="44"/>
        <v/>
      </c>
      <c r="AK141" s="5"/>
      <c r="AL141" s="7" t="str">
        <f t="shared" si="45"/>
        <v/>
      </c>
      <c r="AM141" s="5"/>
      <c r="AN141" s="7" t="str">
        <f t="shared" si="46"/>
        <v/>
      </c>
      <c r="AO141" s="5"/>
      <c r="AP141" s="7" t="str">
        <f t="shared" si="47"/>
        <v/>
      </c>
      <c r="AQ141" s="5"/>
      <c r="AR141" s="7" t="str">
        <f t="shared" si="48"/>
        <v/>
      </c>
      <c r="AS141" s="5"/>
      <c r="AT141" s="7" t="str">
        <f t="shared" si="49"/>
        <v/>
      </c>
      <c r="AU141" s="5"/>
      <c r="AV141" s="5"/>
      <c r="AW141" s="5"/>
      <c r="AX141" s="5"/>
      <c r="AY141" s="5"/>
      <c r="AZ141" s="5"/>
      <c r="BA141" s="5"/>
    </row>
    <row r="142" spans="1:53" ht="14.25">
      <c r="A142" s="4"/>
      <c r="B142" s="5" t="str">
        <f>IF('2026年度健診申込書'!B154&lt;&gt;"",TEXT('2026年度健診申込書'!B154,"YYYY")&amp;TEXT('2026年度健診申込書'!B154,"MM")&amp;TEXT('2026年度健診申込書'!B154,"DD"),"")</f>
        <v/>
      </c>
      <c r="C142" s="5" t="str">
        <f>IF('2026年度健診申込書'!C154&lt;&gt;"",VLOOKUP('2026年度健診申込書'!C154,マスタ!$F$2:$G$11,2,0),"")</f>
        <v/>
      </c>
      <c r="D142" s="7"/>
      <c r="E142" s="7"/>
      <c r="F142" s="7"/>
      <c r="G142" s="7"/>
      <c r="H142" s="5" t="str">
        <f>IF('2026年度健診申込書'!S154&lt;&gt;"",VLOOKUP('2026年度健診申込書'!S154,CourseMaster!$D$1:$G$1002,4,FALSE),IF('2026年度健診申込書'!T154&lt;&gt;"",VLOOKUP('2026年度健診申込書'!T154,CourseMaster!$D$1:$G$1002,4,FALSE),""))</f>
        <v/>
      </c>
      <c r="I142" s="7"/>
      <c r="J142" s="5" t="str">
        <f>CONCATENATE(TRIM(ASC('2026年度健診申込書'!I154))," ",TRIM(ASC('2026年度健診申込書'!J154)))</f>
        <v xml:space="preserve"> </v>
      </c>
      <c r="K142" s="6" t="str">
        <f>CONCATENATE(TRIM('2026年度健診申込書'!K154),"　",TRIM('2026年度健診申込書'!L154))</f>
        <v>　</v>
      </c>
      <c r="L142" s="5" t="str">
        <f>IFERROR(VLOOKUP('2026年度健診申込書'!N154,マスタ!$H$2:$I$3,2,0),"")</f>
        <v/>
      </c>
      <c r="M142" s="5" t="str">
        <f>IF('2026年度健診申込書'!O154&lt;&gt;"",TEXT('2026年度健診申込書'!O154,"YYYY")&amp;TEXT('2026年度健診申込書'!O154,"MM")&amp;TEXT('2026年度健診申込書'!O154,"DD"),"")</f>
        <v/>
      </c>
      <c r="N142" s="5"/>
      <c r="O142" s="5"/>
      <c r="P142" s="8" t="str">
        <f>IF('2026年度健診申込書'!$I154&lt;&gt;"",'2026年度健診申込書'!$C$11,"")</f>
        <v/>
      </c>
      <c r="Q142" s="8" t="str">
        <f>IF('2026年度健診申込書'!$C$10=0,"",IF('2026年度健診申込書'!$P154&lt;&gt;"",'2026年度健診申込書'!$C$10,""))</f>
        <v/>
      </c>
      <c r="R142" s="5" t="str">
        <f>IF('2026年度健診申込書'!P154&lt;&gt;"",'2026年度健診申込書'!P154,"")</f>
        <v/>
      </c>
      <c r="S142" s="5" t="str">
        <f>IF('2026年度健診申込書'!K154&lt;&gt;"",IF('2026年度健診申込書'!$H$7="左記ご住所に送付","2",""),"")</f>
        <v/>
      </c>
      <c r="T142" s="5"/>
      <c r="U142" s="5"/>
      <c r="V142" s="5"/>
      <c r="W142" s="5"/>
      <c r="X142" s="5"/>
      <c r="Y142" s="5"/>
      <c r="Z142" s="5"/>
      <c r="AA142" s="9"/>
      <c r="AB142" s="7" t="str">
        <f t="shared" si="40"/>
        <v/>
      </c>
      <c r="AC142" s="9"/>
      <c r="AD142" s="7" t="str">
        <f t="shared" si="41"/>
        <v/>
      </c>
      <c r="AE142" s="5"/>
      <c r="AF142" s="7" t="str">
        <f t="shared" si="42"/>
        <v/>
      </c>
      <c r="AG142" s="5"/>
      <c r="AH142" s="7" t="str">
        <f t="shared" si="43"/>
        <v/>
      </c>
      <c r="AI142" s="5"/>
      <c r="AJ142" s="7" t="str">
        <f t="shared" si="44"/>
        <v/>
      </c>
      <c r="AK142" s="5"/>
      <c r="AL142" s="7" t="str">
        <f t="shared" si="45"/>
        <v/>
      </c>
      <c r="AM142" s="5"/>
      <c r="AN142" s="7" t="str">
        <f t="shared" si="46"/>
        <v/>
      </c>
      <c r="AO142" s="5"/>
      <c r="AP142" s="7" t="str">
        <f t="shared" si="47"/>
        <v/>
      </c>
      <c r="AQ142" s="5"/>
      <c r="AR142" s="7" t="str">
        <f t="shared" si="48"/>
        <v/>
      </c>
      <c r="AS142" s="5"/>
      <c r="AT142" s="7" t="str">
        <f t="shared" si="49"/>
        <v/>
      </c>
      <c r="AU142" s="5"/>
      <c r="AV142" s="5"/>
      <c r="AW142" s="5"/>
      <c r="AX142" s="5"/>
      <c r="AY142" s="5"/>
      <c r="AZ142" s="5"/>
      <c r="BA142" s="5"/>
    </row>
    <row r="143" spans="1:53" ht="14.25">
      <c r="A143" s="4"/>
      <c r="B143" s="5" t="str">
        <f>IF('2026年度健診申込書'!B155&lt;&gt;"",TEXT('2026年度健診申込書'!B155,"YYYY")&amp;TEXT('2026年度健診申込書'!B155,"MM")&amp;TEXT('2026年度健診申込書'!B155,"DD"),"")</f>
        <v/>
      </c>
      <c r="C143" s="5" t="str">
        <f>IF('2026年度健診申込書'!C155&lt;&gt;"",VLOOKUP('2026年度健診申込書'!C155,マスタ!$F$2:$G$11,2,0),"")</f>
        <v/>
      </c>
      <c r="D143" s="7"/>
      <c r="E143" s="7"/>
      <c r="F143" s="7"/>
      <c r="G143" s="7"/>
      <c r="H143" s="5" t="str">
        <f>IF('2026年度健診申込書'!S155&lt;&gt;"",VLOOKUP('2026年度健診申込書'!S155,CourseMaster!$D$1:$G$1002,4,FALSE),IF('2026年度健診申込書'!T155&lt;&gt;"",VLOOKUP('2026年度健診申込書'!T155,CourseMaster!$D$1:$G$1002,4,FALSE),""))</f>
        <v/>
      </c>
      <c r="I143" s="7"/>
      <c r="J143" s="5" t="str">
        <f>CONCATENATE(TRIM(ASC('2026年度健診申込書'!I155))," ",TRIM(ASC('2026年度健診申込書'!J155)))</f>
        <v xml:space="preserve"> </v>
      </c>
      <c r="K143" s="6" t="str">
        <f>CONCATENATE(TRIM('2026年度健診申込書'!K155),"　",TRIM('2026年度健診申込書'!L155))</f>
        <v>　</v>
      </c>
      <c r="L143" s="5" t="str">
        <f>IFERROR(VLOOKUP('2026年度健診申込書'!N155,マスタ!$H$2:$I$3,2,0),"")</f>
        <v/>
      </c>
      <c r="M143" s="5" t="str">
        <f>IF('2026年度健診申込書'!O155&lt;&gt;"",TEXT('2026年度健診申込書'!O155,"YYYY")&amp;TEXT('2026年度健診申込書'!O155,"MM")&amp;TEXT('2026年度健診申込書'!O155,"DD"),"")</f>
        <v/>
      </c>
      <c r="N143" s="5"/>
      <c r="O143" s="5"/>
      <c r="P143" s="8" t="str">
        <f>IF('2026年度健診申込書'!$I155&lt;&gt;"",'2026年度健診申込書'!$C$11,"")</f>
        <v/>
      </c>
      <c r="Q143" s="8" t="str">
        <f>IF('2026年度健診申込書'!$C$10=0,"",IF('2026年度健診申込書'!$P155&lt;&gt;"",'2026年度健診申込書'!$C$10,""))</f>
        <v/>
      </c>
      <c r="R143" s="5" t="str">
        <f>IF('2026年度健診申込書'!P155&lt;&gt;"",'2026年度健診申込書'!P155,"")</f>
        <v/>
      </c>
      <c r="S143" s="5" t="str">
        <f>IF('2026年度健診申込書'!K155&lt;&gt;"",IF('2026年度健診申込書'!$H$7="左記ご住所に送付","2",""),"")</f>
        <v/>
      </c>
      <c r="T143" s="5"/>
      <c r="U143" s="5"/>
      <c r="V143" s="5"/>
      <c r="W143" s="5"/>
      <c r="X143" s="5"/>
      <c r="Y143" s="5"/>
      <c r="Z143" s="5"/>
      <c r="AA143" s="9"/>
      <c r="AB143" s="7" t="str">
        <f t="shared" si="40"/>
        <v/>
      </c>
      <c r="AC143" s="9"/>
      <c r="AD143" s="7" t="str">
        <f t="shared" si="41"/>
        <v/>
      </c>
      <c r="AE143" s="5"/>
      <c r="AF143" s="7" t="str">
        <f t="shared" si="42"/>
        <v/>
      </c>
      <c r="AG143" s="5"/>
      <c r="AH143" s="7" t="str">
        <f t="shared" si="43"/>
        <v/>
      </c>
      <c r="AI143" s="5"/>
      <c r="AJ143" s="7" t="str">
        <f t="shared" si="44"/>
        <v/>
      </c>
      <c r="AK143" s="5"/>
      <c r="AL143" s="7" t="str">
        <f t="shared" si="45"/>
        <v/>
      </c>
      <c r="AM143" s="5"/>
      <c r="AN143" s="7" t="str">
        <f t="shared" si="46"/>
        <v/>
      </c>
      <c r="AO143" s="5"/>
      <c r="AP143" s="7" t="str">
        <f t="shared" si="47"/>
        <v/>
      </c>
      <c r="AQ143" s="5"/>
      <c r="AR143" s="7" t="str">
        <f t="shared" si="48"/>
        <v/>
      </c>
      <c r="AS143" s="5"/>
      <c r="AT143" s="7" t="str">
        <f t="shared" si="49"/>
        <v/>
      </c>
      <c r="AU143" s="5"/>
      <c r="AV143" s="5"/>
      <c r="AW143" s="5"/>
      <c r="AX143" s="5"/>
      <c r="AY143" s="5"/>
      <c r="AZ143" s="5"/>
      <c r="BA143" s="5"/>
    </row>
    <row r="144" spans="1:53" ht="14.25">
      <c r="A144" s="4"/>
      <c r="B144" s="5" t="str">
        <f>IF('2026年度健診申込書'!B156&lt;&gt;"",TEXT('2026年度健診申込書'!B156,"YYYY")&amp;TEXT('2026年度健診申込書'!B156,"MM")&amp;TEXT('2026年度健診申込書'!B156,"DD"),"")</f>
        <v/>
      </c>
      <c r="C144" s="5" t="str">
        <f>IF('2026年度健診申込書'!C156&lt;&gt;"",VLOOKUP('2026年度健診申込書'!C156,マスタ!$F$2:$G$11,2,0),"")</f>
        <v/>
      </c>
      <c r="D144" s="7"/>
      <c r="E144" s="7"/>
      <c r="F144" s="7"/>
      <c r="G144" s="7"/>
      <c r="H144" s="5" t="str">
        <f>IF('2026年度健診申込書'!S156&lt;&gt;"",VLOOKUP('2026年度健診申込書'!S156,CourseMaster!$D$1:$G$1002,4,FALSE),IF('2026年度健診申込書'!T156&lt;&gt;"",VLOOKUP('2026年度健診申込書'!T156,CourseMaster!$D$1:$G$1002,4,FALSE),""))</f>
        <v/>
      </c>
      <c r="I144" s="7"/>
      <c r="J144" s="5" t="str">
        <f>CONCATENATE(TRIM(ASC('2026年度健診申込書'!I156))," ",TRIM(ASC('2026年度健診申込書'!J156)))</f>
        <v xml:space="preserve"> </v>
      </c>
      <c r="K144" s="6" t="str">
        <f>CONCATENATE(TRIM('2026年度健診申込書'!K156),"　",TRIM('2026年度健診申込書'!L156))</f>
        <v>　</v>
      </c>
      <c r="L144" s="5" t="str">
        <f>IFERROR(VLOOKUP('2026年度健診申込書'!N156,マスタ!$H$2:$I$3,2,0),"")</f>
        <v/>
      </c>
      <c r="M144" s="5" t="str">
        <f>IF('2026年度健診申込書'!O156&lt;&gt;"",TEXT('2026年度健診申込書'!O156,"YYYY")&amp;TEXT('2026年度健診申込書'!O156,"MM")&amp;TEXT('2026年度健診申込書'!O156,"DD"),"")</f>
        <v/>
      </c>
      <c r="N144" s="5"/>
      <c r="O144" s="5"/>
      <c r="P144" s="8" t="str">
        <f>IF('2026年度健診申込書'!$I156&lt;&gt;"",'2026年度健診申込書'!$C$11,"")</f>
        <v/>
      </c>
      <c r="Q144" s="8" t="str">
        <f>IF('2026年度健診申込書'!$C$10=0,"",IF('2026年度健診申込書'!$P156&lt;&gt;"",'2026年度健診申込書'!$C$10,""))</f>
        <v/>
      </c>
      <c r="R144" s="5" t="str">
        <f>IF('2026年度健診申込書'!P156&lt;&gt;"",'2026年度健診申込書'!P156,"")</f>
        <v/>
      </c>
      <c r="S144" s="5" t="str">
        <f>IF('2026年度健診申込書'!K156&lt;&gt;"",IF('2026年度健診申込書'!$H$7="左記ご住所に送付","2",""),"")</f>
        <v/>
      </c>
      <c r="T144" s="5"/>
      <c r="U144" s="5"/>
      <c r="V144" s="5"/>
      <c r="W144" s="5"/>
      <c r="X144" s="5"/>
      <c r="Y144" s="5"/>
      <c r="Z144" s="5"/>
      <c r="AA144" s="9"/>
      <c r="AB144" s="7" t="str">
        <f t="shared" si="40"/>
        <v/>
      </c>
      <c r="AC144" s="9"/>
      <c r="AD144" s="7" t="str">
        <f t="shared" si="41"/>
        <v/>
      </c>
      <c r="AE144" s="5"/>
      <c r="AF144" s="7" t="str">
        <f t="shared" si="42"/>
        <v/>
      </c>
      <c r="AG144" s="5"/>
      <c r="AH144" s="7" t="str">
        <f t="shared" si="43"/>
        <v/>
      </c>
      <c r="AI144" s="5"/>
      <c r="AJ144" s="7" t="str">
        <f t="shared" si="44"/>
        <v/>
      </c>
      <c r="AK144" s="5"/>
      <c r="AL144" s="7" t="str">
        <f t="shared" si="45"/>
        <v/>
      </c>
      <c r="AM144" s="5"/>
      <c r="AN144" s="7" t="str">
        <f t="shared" si="46"/>
        <v/>
      </c>
      <c r="AO144" s="5"/>
      <c r="AP144" s="7" t="str">
        <f t="shared" si="47"/>
        <v/>
      </c>
      <c r="AQ144" s="5"/>
      <c r="AR144" s="7" t="str">
        <f t="shared" si="48"/>
        <v/>
      </c>
      <c r="AS144" s="5"/>
      <c r="AT144" s="7" t="str">
        <f t="shared" si="49"/>
        <v/>
      </c>
      <c r="AU144" s="5"/>
      <c r="AV144" s="5"/>
      <c r="AW144" s="5"/>
      <c r="AX144" s="5"/>
      <c r="AY144" s="5"/>
      <c r="AZ144" s="5"/>
      <c r="BA144" s="5"/>
    </row>
    <row r="145" spans="1:53" ht="14.25">
      <c r="A145" s="4"/>
      <c r="B145" s="5" t="str">
        <f>IF('2026年度健診申込書'!B157&lt;&gt;"",TEXT('2026年度健診申込書'!B157,"YYYY")&amp;TEXT('2026年度健診申込書'!B157,"MM")&amp;TEXT('2026年度健診申込書'!B157,"DD"),"")</f>
        <v/>
      </c>
      <c r="C145" s="5" t="str">
        <f>IF('2026年度健診申込書'!C157&lt;&gt;"",VLOOKUP('2026年度健診申込書'!C157,マスタ!$F$2:$G$11,2,0),"")</f>
        <v/>
      </c>
      <c r="D145" s="7"/>
      <c r="E145" s="7"/>
      <c r="F145" s="7"/>
      <c r="G145" s="7"/>
      <c r="H145" s="5" t="str">
        <f>IF('2026年度健診申込書'!S157&lt;&gt;"",VLOOKUP('2026年度健診申込書'!S157,CourseMaster!$D$1:$G$1002,4,FALSE),IF('2026年度健診申込書'!T157&lt;&gt;"",VLOOKUP('2026年度健診申込書'!T157,CourseMaster!$D$1:$G$1002,4,FALSE),""))</f>
        <v/>
      </c>
      <c r="I145" s="7"/>
      <c r="J145" s="5" t="str">
        <f>CONCATENATE(TRIM(ASC('2026年度健診申込書'!I157))," ",TRIM(ASC('2026年度健診申込書'!J157)))</f>
        <v xml:space="preserve"> </v>
      </c>
      <c r="K145" s="6" t="str">
        <f>CONCATENATE(TRIM('2026年度健診申込書'!K157),"　",TRIM('2026年度健診申込書'!L157))</f>
        <v>　</v>
      </c>
      <c r="L145" s="5" t="str">
        <f>IFERROR(VLOOKUP('2026年度健診申込書'!N157,マスタ!$H$2:$I$3,2,0),"")</f>
        <v/>
      </c>
      <c r="M145" s="5" t="str">
        <f>IF('2026年度健診申込書'!O157&lt;&gt;"",TEXT('2026年度健診申込書'!O157,"YYYY")&amp;TEXT('2026年度健診申込書'!O157,"MM")&amp;TEXT('2026年度健診申込書'!O157,"DD"),"")</f>
        <v/>
      </c>
      <c r="N145" s="5"/>
      <c r="O145" s="5"/>
      <c r="P145" s="8" t="str">
        <f>IF('2026年度健診申込書'!$I157&lt;&gt;"",'2026年度健診申込書'!$C$11,"")</f>
        <v/>
      </c>
      <c r="Q145" s="8" t="str">
        <f>IF('2026年度健診申込書'!$C$10=0,"",IF('2026年度健診申込書'!$P157&lt;&gt;"",'2026年度健診申込書'!$C$10,""))</f>
        <v/>
      </c>
      <c r="R145" s="5" t="str">
        <f>IF('2026年度健診申込書'!P157&lt;&gt;"",'2026年度健診申込書'!P157,"")</f>
        <v/>
      </c>
      <c r="S145" s="5" t="str">
        <f>IF('2026年度健診申込書'!K157&lt;&gt;"",IF('2026年度健診申込書'!$H$7="左記ご住所に送付","2",""),"")</f>
        <v/>
      </c>
      <c r="T145" s="5"/>
      <c r="U145" s="5"/>
      <c r="V145" s="5"/>
      <c r="W145" s="5"/>
      <c r="X145" s="5"/>
      <c r="Y145" s="5"/>
      <c r="Z145" s="5"/>
      <c r="AA145" s="9"/>
      <c r="AB145" s="7" t="str">
        <f t="shared" si="40"/>
        <v/>
      </c>
      <c r="AC145" s="9"/>
      <c r="AD145" s="7" t="str">
        <f t="shared" si="41"/>
        <v/>
      </c>
      <c r="AE145" s="5"/>
      <c r="AF145" s="7" t="str">
        <f t="shared" si="42"/>
        <v/>
      </c>
      <c r="AG145" s="5"/>
      <c r="AH145" s="7" t="str">
        <f t="shared" si="43"/>
        <v/>
      </c>
      <c r="AI145" s="5"/>
      <c r="AJ145" s="7" t="str">
        <f t="shared" si="44"/>
        <v/>
      </c>
      <c r="AK145" s="5"/>
      <c r="AL145" s="7" t="str">
        <f t="shared" si="45"/>
        <v/>
      </c>
      <c r="AM145" s="5"/>
      <c r="AN145" s="7" t="str">
        <f t="shared" si="46"/>
        <v/>
      </c>
      <c r="AO145" s="5"/>
      <c r="AP145" s="7" t="str">
        <f t="shared" si="47"/>
        <v/>
      </c>
      <c r="AQ145" s="5"/>
      <c r="AR145" s="7" t="str">
        <f t="shared" si="48"/>
        <v/>
      </c>
      <c r="AS145" s="5"/>
      <c r="AT145" s="7" t="str">
        <f t="shared" si="49"/>
        <v/>
      </c>
      <c r="AU145" s="5"/>
      <c r="AV145" s="5"/>
      <c r="AW145" s="5"/>
      <c r="AX145" s="5"/>
      <c r="AY145" s="5"/>
      <c r="AZ145" s="5"/>
      <c r="BA145" s="5"/>
    </row>
    <row r="146" spans="1:53" ht="14.25">
      <c r="A146" s="4"/>
      <c r="B146" s="5" t="str">
        <f>IF('2026年度健診申込書'!B158&lt;&gt;"",TEXT('2026年度健診申込書'!B158,"YYYY")&amp;TEXT('2026年度健診申込書'!B158,"MM")&amp;TEXT('2026年度健診申込書'!B158,"DD"),"")</f>
        <v/>
      </c>
      <c r="C146" s="5" t="str">
        <f>IF('2026年度健診申込書'!C158&lt;&gt;"",VLOOKUP('2026年度健診申込書'!C158,マスタ!$F$2:$G$11,2,0),"")</f>
        <v/>
      </c>
      <c r="D146" s="7"/>
      <c r="E146" s="7"/>
      <c r="F146" s="7"/>
      <c r="G146" s="7"/>
      <c r="H146" s="5" t="str">
        <f>IF('2026年度健診申込書'!S158&lt;&gt;"",VLOOKUP('2026年度健診申込書'!S158,CourseMaster!$D$1:$G$1002,4,FALSE),IF('2026年度健診申込書'!T158&lt;&gt;"",VLOOKUP('2026年度健診申込書'!T158,CourseMaster!$D$1:$G$1002,4,FALSE),""))</f>
        <v/>
      </c>
      <c r="I146" s="7"/>
      <c r="J146" s="5" t="str">
        <f>CONCATENATE(TRIM(ASC('2026年度健診申込書'!I158))," ",TRIM(ASC('2026年度健診申込書'!J158)))</f>
        <v xml:space="preserve"> </v>
      </c>
      <c r="K146" s="6" t="str">
        <f>CONCATENATE(TRIM('2026年度健診申込書'!K158),"　",TRIM('2026年度健診申込書'!L158))</f>
        <v>　</v>
      </c>
      <c r="L146" s="5" t="str">
        <f>IFERROR(VLOOKUP('2026年度健診申込書'!N158,マスタ!$H$2:$I$3,2,0),"")</f>
        <v/>
      </c>
      <c r="M146" s="5" t="str">
        <f>IF('2026年度健診申込書'!O158&lt;&gt;"",TEXT('2026年度健診申込書'!O158,"YYYY")&amp;TEXT('2026年度健診申込書'!O158,"MM")&amp;TEXT('2026年度健診申込書'!O158,"DD"),"")</f>
        <v/>
      </c>
      <c r="N146" s="5"/>
      <c r="O146" s="5"/>
      <c r="P146" s="8" t="str">
        <f>IF('2026年度健診申込書'!$I158&lt;&gt;"",'2026年度健診申込書'!$C$11,"")</f>
        <v/>
      </c>
      <c r="Q146" s="8" t="str">
        <f>IF('2026年度健診申込書'!$C$10=0,"",IF('2026年度健診申込書'!$P158&lt;&gt;"",'2026年度健診申込書'!$C$10,""))</f>
        <v/>
      </c>
      <c r="R146" s="5" t="str">
        <f>IF('2026年度健診申込書'!P158&lt;&gt;"",'2026年度健診申込書'!P158,"")</f>
        <v/>
      </c>
      <c r="S146" s="5" t="str">
        <f>IF('2026年度健診申込書'!K158&lt;&gt;"",IF('2026年度健診申込書'!$H$7="左記ご住所に送付","2",""),"")</f>
        <v/>
      </c>
      <c r="T146" s="5"/>
      <c r="U146" s="5"/>
      <c r="V146" s="5"/>
      <c r="W146" s="5"/>
      <c r="X146" s="5"/>
      <c r="Y146" s="5"/>
      <c r="Z146" s="5"/>
      <c r="AA146" s="9"/>
      <c r="AB146" s="7" t="str">
        <f t="shared" si="40"/>
        <v/>
      </c>
      <c r="AC146" s="9"/>
      <c r="AD146" s="7" t="str">
        <f t="shared" si="41"/>
        <v/>
      </c>
      <c r="AE146" s="5"/>
      <c r="AF146" s="7" t="str">
        <f t="shared" si="42"/>
        <v/>
      </c>
      <c r="AG146" s="5"/>
      <c r="AH146" s="7" t="str">
        <f t="shared" si="43"/>
        <v/>
      </c>
      <c r="AI146" s="5"/>
      <c r="AJ146" s="7" t="str">
        <f t="shared" si="44"/>
        <v/>
      </c>
      <c r="AK146" s="5"/>
      <c r="AL146" s="7" t="str">
        <f t="shared" si="45"/>
        <v/>
      </c>
      <c r="AM146" s="5"/>
      <c r="AN146" s="7" t="str">
        <f t="shared" si="46"/>
        <v/>
      </c>
      <c r="AO146" s="5"/>
      <c r="AP146" s="7" t="str">
        <f t="shared" si="47"/>
        <v/>
      </c>
      <c r="AQ146" s="5"/>
      <c r="AR146" s="7" t="str">
        <f t="shared" si="48"/>
        <v/>
      </c>
      <c r="AS146" s="5"/>
      <c r="AT146" s="7" t="str">
        <f t="shared" si="49"/>
        <v/>
      </c>
      <c r="AU146" s="5"/>
      <c r="AV146" s="5"/>
      <c r="AW146" s="5"/>
      <c r="AX146" s="5"/>
      <c r="AY146" s="5"/>
      <c r="AZ146" s="5"/>
      <c r="BA146" s="5"/>
    </row>
    <row r="147" spans="1:53" ht="14.25">
      <c r="A147" s="4"/>
      <c r="B147" s="5" t="str">
        <f>IF('2026年度健診申込書'!B159&lt;&gt;"",TEXT('2026年度健診申込書'!B159,"YYYY")&amp;TEXT('2026年度健診申込書'!B159,"MM")&amp;TEXT('2026年度健診申込書'!B159,"DD"),"")</f>
        <v/>
      </c>
      <c r="C147" s="5" t="str">
        <f>IF('2026年度健診申込書'!C159&lt;&gt;"",VLOOKUP('2026年度健診申込書'!C159,マスタ!$F$2:$G$11,2,0),"")</f>
        <v/>
      </c>
      <c r="D147" s="7"/>
      <c r="E147" s="7"/>
      <c r="F147" s="7"/>
      <c r="G147" s="7"/>
      <c r="H147" s="5" t="str">
        <f>IF('2026年度健診申込書'!S159&lt;&gt;"",VLOOKUP('2026年度健診申込書'!S159,CourseMaster!$D$1:$G$1002,4,FALSE),IF('2026年度健診申込書'!T159&lt;&gt;"",VLOOKUP('2026年度健診申込書'!T159,CourseMaster!$D$1:$G$1002,4,FALSE),""))</f>
        <v/>
      </c>
      <c r="I147" s="7"/>
      <c r="J147" s="5" t="str">
        <f>CONCATENATE(TRIM(ASC('2026年度健診申込書'!I159))," ",TRIM(ASC('2026年度健診申込書'!J159)))</f>
        <v xml:space="preserve"> </v>
      </c>
      <c r="K147" s="6" t="str">
        <f>CONCATENATE(TRIM('2026年度健診申込書'!K159),"　",TRIM('2026年度健診申込書'!L159))</f>
        <v>　</v>
      </c>
      <c r="L147" s="5" t="str">
        <f>IFERROR(VLOOKUP('2026年度健診申込書'!N159,マスタ!$H$2:$I$3,2,0),"")</f>
        <v/>
      </c>
      <c r="M147" s="5" t="str">
        <f>IF('2026年度健診申込書'!O159&lt;&gt;"",TEXT('2026年度健診申込書'!O159,"YYYY")&amp;TEXT('2026年度健診申込書'!O159,"MM")&amp;TEXT('2026年度健診申込書'!O159,"DD"),"")</f>
        <v/>
      </c>
      <c r="N147" s="5"/>
      <c r="O147" s="5"/>
      <c r="P147" s="8" t="str">
        <f>IF('2026年度健診申込書'!$I159&lt;&gt;"",'2026年度健診申込書'!$C$11,"")</f>
        <v/>
      </c>
      <c r="Q147" s="8" t="str">
        <f>IF('2026年度健診申込書'!$C$10=0,"",IF('2026年度健診申込書'!$P159&lt;&gt;"",'2026年度健診申込書'!$C$10,""))</f>
        <v/>
      </c>
      <c r="R147" s="5" t="str">
        <f>IF('2026年度健診申込書'!P159&lt;&gt;"",'2026年度健診申込書'!P159,"")</f>
        <v/>
      </c>
      <c r="S147" s="5" t="str">
        <f>IF('2026年度健診申込書'!K159&lt;&gt;"",IF('2026年度健診申込書'!$H$7="左記ご住所に送付","2",""),"")</f>
        <v/>
      </c>
      <c r="T147" s="5"/>
      <c r="U147" s="5"/>
      <c r="V147" s="5"/>
      <c r="W147" s="5"/>
      <c r="X147" s="5"/>
      <c r="Y147" s="5"/>
      <c r="Z147" s="5"/>
      <c r="AA147" s="9"/>
      <c r="AB147" s="7" t="str">
        <f t="shared" si="40"/>
        <v/>
      </c>
      <c r="AC147" s="9"/>
      <c r="AD147" s="7" t="str">
        <f t="shared" si="41"/>
        <v/>
      </c>
      <c r="AE147" s="5"/>
      <c r="AF147" s="7" t="str">
        <f t="shared" si="42"/>
        <v/>
      </c>
      <c r="AG147" s="5"/>
      <c r="AH147" s="7" t="str">
        <f t="shared" si="43"/>
        <v/>
      </c>
      <c r="AI147" s="5"/>
      <c r="AJ147" s="7" t="str">
        <f t="shared" si="44"/>
        <v/>
      </c>
      <c r="AK147" s="5"/>
      <c r="AL147" s="7" t="str">
        <f t="shared" si="45"/>
        <v/>
      </c>
      <c r="AM147" s="5"/>
      <c r="AN147" s="7" t="str">
        <f t="shared" si="46"/>
        <v/>
      </c>
      <c r="AO147" s="5"/>
      <c r="AP147" s="7" t="str">
        <f t="shared" si="47"/>
        <v/>
      </c>
      <c r="AQ147" s="5"/>
      <c r="AR147" s="7" t="str">
        <f t="shared" si="48"/>
        <v/>
      </c>
      <c r="AS147" s="5"/>
      <c r="AT147" s="7" t="str">
        <f t="shared" si="49"/>
        <v/>
      </c>
      <c r="AU147" s="5"/>
      <c r="AV147" s="5"/>
      <c r="AW147" s="5"/>
      <c r="AX147" s="5"/>
      <c r="AY147" s="5"/>
      <c r="AZ147" s="5"/>
      <c r="BA147" s="5"/>
    </row>
    <row r="148" spans="1:53" ht="14.25">
      <c r="A148" s="4"/>
      <c r="B148" s="5" t="str">
        <f>IF('2026年度健診申込書'!B160&lt;&gt;"",TEXT('2026年度健診申込書'!B160,"YYYY")&amp;TEXT('2026年度健診申込書'!B160,"MM")&amp;TEXT('2026年度健診申込書'!B160,"DD"),"")</f>
        <v/>
      </c>
      <c r="C148" s="5" t="str">
        <f>IF('2026年度健診申込書'!C160&lt;&gt;"",VLOOKUP('2026年度健診申込書'!C160,マスタ!$F$2:$G$11,2,0),"")</f>
        <v/>
      </c>
      <c r="D148" s="7"/>
      <c r="E148" s="7"/>
      <c r="F148" s="7"/>
      <c r="G148" s="7"/>
      <c r="H148" s="5" t="str">
        <f>IF('2026年度健診申込書'!S160&lt;&gt;"",VLOOKUP('2026年度健診申込書'!S160,CourseMaster!$D$1:$G$1002,4,FALSE),IF('2026年度健診申込書'!T160&lt;&gt;"",VLOOKUP('2026年度健診申込書'!T160,CourseMaster!$D$1:$G$1002,4,FALSE),""))</f>
        <v/>
      </c>
      <c r="I148" s="7"/>
      <c r="J148" s="5" t="str">
        <f>CONCATENATE(TRIM(ASC('2026年度健診申込書'!I160))," ",TRIM(ASC('2026年度健診申込書'!J160)))</f>
        <v xml:space="preserve"> </v>
      </c>
      <c r="K148" s="6" t="str">
        <f>CONCATENATE(TRIM('2026年度健診申込書'!K160),"　",TRIM('2026年度健診申込書'!L160))</f>
        <v>　</v>
      </c>
      <c r="L148" s="5" t="str">
        <f>IFERROR(VLOOKUP('2026年度健診申込書'!N160,マスタ!$H$2:$I$3,2,0),"")</f>
        <v/>
      </c>
      <c r="M148" s="5" t="str">
        <f>IF('2026年度健診申込書'!O160&lt;&gt;"",TEXT('2026年度健診申込書'!O160,"YYYY")&amp;TEXT('2026年度健診申込書'!O160,"MM")&amp;TEXT('2026年度健診申込書'!O160,"DD"),"")</f>
        <v/>
      </c>
      <c r="N148" s="5"/>
      <c r="O148" s="5"/>
      <c r="P148" s="8" t="str">
        <f>IF('2026年度健診申込書'!$I160&lt;&gt;"",'2026年度健診申込書'!$C$11,"")</f>
        <v/>
      </c>
      <c r="Q148" s="8" t="str">
        <f>IF('2026年度健診申込書'!$C$10=0,"",IF('2026年度健診申込書'!$P160&lt;&gt;"",'2026年度健診申込書'!$C$10,""))</f>
        <v/>
      </c>
      <c r="R148" s="5" t="str">
        <f>IF('2026年度健診申込書'!P160&lt;&gt;"",'2026年度健診申込書'!P160,"")</f>
        <v/>
      </c>
      <c r="S148" s="5" t="str">
        <f>IF('2026年度健診申込書'!K160&lt;&gt;"",IF('2026年度健診申込書'!$H$7="左記ご住所に送付","2",""),"")</f>
        <v/>
      </c>
      <c r="T148" s="5"/>
      <c r="U148" s="5"/>
      <c r="V148" s="5"/>
      <c r="W148" s="5"/>
      <c r="X148" s="5"/>
      <c r="Y148" s="5"/>
      <c r="Z148" s="5"/>
      <c r="AA148" s="9"/>
      <c r="AB148" s="7" t="str">
        <f t="shared" si="40"/>
        <v/>
      </c>
      <c r="AC148" s="9"/>
      <c r="AD148" s="7" t="str">
        <f t="shared" si="41"/>
        <v/>
      </c>
      <c r="AE148" s="5"/>
      <c r="AF148" s="7" t="str">
        <f t="shared" si="42"/>
        <v/>
      </c>
      <c r="AG148" s="5"/>
      <c r="AH148" s="7" t="str">
        <f t="shared" si="43"/>
        <v/>
      </c>
      <c r="AI148" s="5"/>
      <c r="AJ148" s="7" t="str">
        <f t="shared" si="44"/>
        <v/>
      </c>
      <c r="AK148" s="5"/>
      <c r="AL148" s="7" t="str">
        <f t="shared" si="45"/>
        <v/>
      </c>
      <c r="AM148" s="5"/>
      <c r="AN148" s="7" t="str">
        <f t="shared" si="46"/>
        <v/>
      </c>
      <c r="AO148" s="5"/>
      <c r="AP148" s="7" t="str">
        <f t="shared" si="47"/>
        <v/>
      </c>
      <c r="AQ148" s="5"/>
      <c r="AR148" s="7" t="str">
        <f t="shared" si="48"/>
        <v/>
      </c>
      <c r="AS148" s="5"/>
      <c r="AT148" s="7" t="str">
        <f t="shared" si="49"/>
        <v/>
      </c>
      <c r="AU148" s="5"/>
      <c r="AV148" s="5"/>
      <c r="AW148" s="5"/>
      <c r="AX148" s="5"/>
      <c r="AY148" s="5"/>
      <c r="AZ148" s="5"/>
      <c r="BA148" s="5"/>
    </row>
    <row r="149" spans="1:53" ht="14.25">
      <c r="A149" s="4"/>
      <c r="B149" s="5" t="str">
        <f>IF('2026年度健診申込書'!B161&lt;&gt;"",TEXT('2026年度健診申込書'!B161,"YYYY")&amp;TEXT('2026年度健診申込書'!B161,"MM")&amp;TEXT('2026年度健診申込書'!B161,"DD"),"")</f>
        <v/>
      </c>
      <c r="C149" s="5" t="str">
        <f>IF('2026年度健診申込書'!C161&lt;&gt;"",VLOOKUP('2026年度健診申込書'!C161,マスタ!$F$2:$G$11,2,0),"")</f>
        <v/>
      </c>
      <c r="D149" s="7"/>
      <c r="E149" s="7"/>
      <c r="F149" s="7"/>
      <c r="G149" s="7"/>
      <c r="H149" s="5" t="str">
        <f>IF('2026年度健診申込書'!S161&lt;&gt;"",VLOOKUP('2026年度健診申込書'!S161,CourseMaster!$D$1:$G$1002,4,FALSE),IF('2026年度健診申込書'!T161&lt;&gt;"",VLOOKUP('2026年度健診申込書'!T161,CourseMaster!$D$1:$G$1002,4,FALSE),""))</f>
        <v/>
      </c>
      <c r="I149" s="7"/>
      <c r="J149" s="5" t="str">
        <f>CONCATENATE(TRIM(ASC('2026年度健診申込書'!I161))," ",TRIM(ASC('2026年度健診申込書'!J161)))</f>
        <v xml:space="preserve"> </v>
      </c>
      <c r="K149" s="6" t="str">
        <f>CONCATENATE(TRIM('2026年度健診申込書'!K161),"　",TRIM('2026年度健診申込書'!L161))</f>
        <v>　</v>
      </c>
      <c r="L149" s="5" t="str">
        <f>IFERROR(VLOOKUP('2026年度健診申込書'!N161,マスタ!$H$2:$I$3,2,0),"")</f>
        <v/>
      </c>
      <c r="M149" s="5" t="str">
        <f>IF('2026年度健診申込書'!O161&lt;&gt;"",TEXT('2026年度健診申込書'!O161,"YYYY")&amp;TEXT('2026年度健診申込書'!O161,"MM")&amp;TEXT('2026年度健診申込書'!O161,"DD"),"")</f>
        <v/>
      </c>
      <c r="N149" s="5"/>
      <c r="O149" s="5"/>
      <c r="P149" s="8" t="str">
        <f>IF('2026年度健診申込書'!$I161&lt;&gt;"",'2026年度健診申込書'!$C$11,"")</f>
        <v/>
      </c>
      <c r="Q149" s="8" t="str">
        <f>IF('2026年度健診申込書'!$C$10=0,"",IF('2026年度健診申込書'!$P161&lt;&gt;"",'2026年度健診申込書'!$C$10,""))</f>
        <v/>
      </c>
      <c r="R149" s="5" t="str">
        <f>IF('2026年度健診申込書'!P161&lt;&gt;"",'2026年度健診申込書'!P161,"")</f>
        <v/>
      </c>
      <c r="S149" s="5" t="str">
        <f>IF('2026年度健診申込書'!K161&lt;&gt;"",IF('2026年度健診申込書'!$H$7="左記ご住所に送付","2",""),"")</f>
        <v/>
      </c>
      <c r="T149" s="5"/>
      <c r="U149" s="5"/>
      <c r="V149" s="5"/>
      <c r="W149" s="5"/>
      <c r="X149" s="5"/>
      <c r="Y149" s="5"/>
      <c r="Z149" s="5"/>
      <c r="AA149" s="9"/>
      <c r="AB149" s="7" t="str">
        <f t="shared" si="40"/>
        <v/>
      </c>
      <c r="AC149" s="9"/>
      <c r="AD149" s="7" t="str">
        <f t="shared" si="41"/>
        <v/>
      </c>
      <c r="AE149" s="5"/>
      <c r="AF149" s="7" t="str">
        <f t="shared" si="42"/>
        <v/>
      </c>
      <c r="AG149" s="5"/>
      <c r="AH149" s="7" t="str">
        <f t="shared" si="43"/>
        <v/>
      </c>
      <c r="AI149" s="5"/>
      <c r="AJ149" s="7" t="str">
        <f t="shared" si="44"/>
        <v/>
      </c>
      <c r="AK149" s="5"/>
      <c r="AL149" s="7" t="str">
        <f t="shared" si="45"/>
        <v/>
      </c>
      <c r="AM149" s="5"/>
      <c r="AN149" s="7" t="str">
        <f t="shared" si="46"/>
        <v/>
      </c>
      <c r="AO149" s="5"/>
      <c r="AP149" s="7" t="str">
        <f t="shared" si="47"/>
        <v/>
      </c>
      <c r="AQ149" s="5"/>
      <c r="AR149" s="7" t="str">
        <f t="shared" si="48"/>
        <v/>
      </c>
      <c r="AS149" s="5"/>
      <c r="AT149" s="7" t="str">
        <f t="shared" si="49"/>
        <v/>
      </c>
      <c r="AU149" s="5"/>
      <c r="AV149" s="5"/>
      <c r="AW149" s="5"/>
      <c r="AX149" s="5"/>
      <c r="AY149" s="5"/>
      <c r="AZ149" s="5"/>
      <c r="BA149" s="5"/>
    </row>
    <row r="150" spans="1:53" ht="14.25">
      <c r="A150" s="4"/>
      <c r="B150" s="5" t="str">
        <f>IF('2026年度健診申込書'!B162&lt;&gt;"",TEXT('2026年度健診申込書'!B162,"YYYY")&amp;TEXT('2026年度健診申込書'!B162,"MM")&amp;TEXT('2026年度健診申込書'!B162,"DD"),"")</f>
        <v/>
      </c>
      <c r="C150" s="5" t="str">
        <f>IF('2026年度健診申込書'!C162&lt;&gt;"",VLOOKUP('2026年度健診申込書'!C162,マスタ!$F$2:$G$11,2,0),"")</f>
        <v/>
      </c>
      <c r="D150" s="7"/>
      <c r="E150" s="7"/>
      <c r="F150" s="7"/>
      <c r="G150" s="7"/>
      <c r="H150" s="5" t="str">
        <f>IF('2026年度健診申込書'!S162&lt;&gt;"",VLOOKUP('2026年度健診申込書'!S162,CourseMaster!$D$1:$G$1002,4,FALSE),IF('2026年度健診申込書'!T162&lt;&gt;"",VLOOKUP('2026年度健診申込書'!T162,CourseMaster!$D$1:$G$1002,4,FALSE),""))</f>
        <v/>
      </c>
      <c r="I150" s="7"/>
      <c r="J150" s="5" t="str">
        <f>CONCATENATE(TRIM(ASC('2026年度健診申込書'!I162))," ",TRIM(ASC('2026年度健診申込書'!J162)))</f>
        <v xml:space="preserve"> </v>
      </c>
      <c r="K150" s="6" t="str">
        <f>CONCATENATE(TRIM('2026年度健診申込書'!K162),"　",TRIM('2026年度健診申込書'!L162))</f>
        <v>　</v>
      </c>
      <c r="L150" s="5" t="str">
        <f>IFERROR(VLOOKUP('2026年度健診申込書'!N162,マスタ!$H$2:$I$3,2,0),"")</f>
        <v/>
      </c>
      <c r="M150" s="5" t="str">
        <f>IF('2026年度健診申込書'!O162&lt;&gt;"",TEXT('2026年度健診申込書'!O162,"YYYY")&amp;TEXT('2026年度健診申込書'!O162,"MM")&amp;TEXT('2026年度健診申込書'!O162,"DD"),"")</f>
        <v/>
      </c>
      <c r="N150" s="5"/>
      <c r="O150" s="5"/>
      <c r="P150" s="8" t="str">
        <f>IF('2026年度健診申込書'!$I162&lt;&gt;"",'2026年度健診申込書'!$C$11,"")</f>
        <v/>
      </c>
      <c r="Q150" s="8" t="str">
        <f>IF('2026年度健診申込書'!$C$10=0,"",IF('2026年度健診申込書'!$P162&lt;&gt;"",'2026年度健診申込書'!$C$10,""))</f>
        <v/>
      </c>
      <c r="R150" s="5" t="str">
        <f>IF('2026年度健診申込書'!P162&lt;&gt;"",'2026年度健診申込書'!P162,"")</f>
        <v/>
      </c>
      <c r="S150" s="5" t="str">
        <f>IF('2026年度健診申込書'!K162&lt;&gt;"",IF('2026年度健診申込書'!$H$7="左記ご住所に送付","2",""),"")</f>
        <v/>
      </c>
      <c r="T150" s="5"/>
      <c r="U150" s="5"/>
      <c r="V150" s="5"/>
      <c r="W150" s="5"/>
      <c r="X150" s="5"/>
      <c r="Y150" s="5"/>
      <c r="Z150" s="5"/>
      <c r="AA150" s="9"/>
      <c r="AB150" s="7" t="str">
        <f t="shared" si="40"/>
        <v/>
      </c>
      <c r="AC150" s="9"/>
      <c r="AD150" s="7" t="str">
        <f t="shared" si="41"/>
        <v/>
      </c>
      <c r="AE150" s="5"/>
      <c r="AF150" s="7" t="str">
        <f t="shared" si="42"/>
        <v/>
      </c>
      <c r="AG150" s="5"/>
      <c r="AH150" s="7" t="str">
        <f t="shared" si="43"/>
        <v/>
      </c>
      <c r="AI150" s="5"/>
      <c r="AJ150" s="7" t="str">
        <f t="shared" si="44"/>
        <v/>
      </c>
      <c r="AK150" s="5"/>
      <c r="AL150" s="7" t="str">
        <f t="shared" si="45"/>
        <v/>
      </c>
      <c r="AM150" s="5"/>
      <c r="AN150" s="7" t="str">
        <f t="shared" si="46"/>
        <v/>
      </c>
      <c r="AO150" s="5"/>
      <c r="AP150" s="7" t="str">
        <f t="shared" si="47"/>
        <v/>
      </c>
      <c r="AQ150" s="5"/>
      <c r="AR150" s="7" t="str">
        <f t="shared" si="48"/>
        <v/>
      </c>
      <c r="AS150" s="5"/>
      <c r="AT150" s="7" t="str">
        <f t="shared" si="49"/>
        <v/>
      </c>
      <c r="AU150" s="5"/>
      <c r="AV150" s="5"/>
      <c r="AW150" s="5"/>
      <c r="AX150" s="5"/>
      <c r="AY150" s="5"/>
      <c r="AZ150" s="5"/>
      <c r="BA150" s="5"/>
    </row>
    <row r="151" spans="1:53" ht="14.25">
      <c r="A151" s="4"/>
      <c r="B151" s="5" t="str">
        <f>IF('2026年度健診申込書'!B163&lt;&gt;"",TEXT('2026年度健診申込書'!B163,"YYYY")&amp;TEXT('2026年度健診申込書'!B163,"MM")&amp;TEXT('2026年度健診申込書'!B163,"DD"),"")</f>
        <v/>
      </c>
      <c r="C151" s="5" t="str">
        <f>IF('2026年度健診申込書'!C163&lt;&gt;"",VLOOKUP('2026年度健診申込書'!C163,マスタ!$F$2:$G$11,2,0),"")</f>
        <v/>
      </c>
      <c r="D151" s="7"/>
      <c r="E151" s="7"/>
      <c r="F151" s="7"/>
      <c r="G151" s="7"/>
      <c r="H151" s="5" t="str">
        <f>IF('2026年度健診申込書'!S163&lt;&gt;"",VLOOKUP('2026年度健診申込書'!S163,CourseMaster!$D$1:$G$1002,4,FALSE),IF('2026年度健診申込書'!T163&lt;&gt;"",VLOOKUP('2026年度健診申込書'!T163,CourseMaster!$D$1:$G$1002,4,FALSE),""))</f>
        <v/>
      </c>
      <c r="I151" s="7"/>
      <c r="J151" s="5" t="str">
        <f>CONCATENATE(TRIM(ASC('2026年度健診申込書'!I163))," ",TRIM(ASC('2026年度健診申込書'!J163)))</f>
        <v xml:space="preserve"> </v>
      </c>
      <c r="K151" s="6" t="str">
        <f>CONCATENATE(TRIM('2026年度健診申込書'!K163),"　",TRIM('2026年度健診申込書'!L163))</f>
        <v>　</v>
      </c>
      <c r="L151" s="5" t="str">
        <f>IFERROR(VLOOKUP('2026年度健診申込書'!N163,マスタ!$H$2:$I$3,2,0),"")</f>
        <v/>
      </c>
      <c r="M151" s="5" t="str">
        <f>IF('2026年度健診申込書'!O163&lt;&gt;"",TEXT('2026年度健診申込書'!O163,"YYYY")&amp;TEXT('2026年度健診申込書'!O163,"MM")&amp;TEXT('2026年度健診申込書'!O163,"DD"),"")</f>
        <v/>
      </c>
      <c r="N151" s="5"/>
      <c r="O151" s="5"/>
      <c r="P151" s="8" t="str">
        <f>IF('2026年度健診申込書'!$I163&lt;&gt;"",'2026年度健診申込書'!$C$11,"")</f>
        <v/>
      </c>
      <c r="Q151" s="8" t="str">
        <f>IF('2026年度健診申込書'!$C$10=0,"",IF('2026年度健診申込書'!$P163&lt;&gt;"",'2026年度健診申込書'!$C$10,""))</f>
        <v/>
      </c>
      <c r="R151" s="5" t="str">
        <f>IF('2026年度健診申込書'!P163&lt;&gt;"",'2026年度健診申込書'!P163,"")</f>
        <v/>
      </c>
      <c r="S151" s="5" t="str">
        <f>IF('2026年度健診申込書'!K163&lt;&gt;"",IF('2026年度健診申込書'!$H$7="左記ご住所に送付","2",""),"")</f>
        <v/>
      </c>
      <c r="T151" s="5"/>
      <c r="U151" s="5"/>
      <c r="V151" s="5"/>
      <c r="W151" s="5"/>
      <c r="X151" s="5"/>
      <c r="Y151" s="5"/>
      <c r="Z151" s="5"/>
      <c r="AA151" s="9"/>
      <c r="AB151" s="7" t="str">
        <f t="shared" si="40"/>
        <v/>
      </c>
      <c r="AC151" s="9"/>
      <c r="AD151" s="7" t="str">
        <f t="shared" si="41"/>
        <v/>
      </c>
      <c r="AE151" s="5"/>
      <c r="AF151" s="7" t="str">
        <f t="shared" si="42"/>
        <v/>
      </c>
      <c r="AG151" s="5"/>
      <c r="AH151" s="7" t="str">
        <f t="shared" si="43"/>
        <v/>
      </c>
      <c r="AI151" s="5"/>
      <c r="AJ151" s="7" t="str">
        <f t="shared" si="44"/>
        <v/>
      </c>
      <c r="AK151" s="5"/>
      <c r="AL151" s="7" t="str">
        <f t="shared" si="45"/>
        <v/>
      </c>
      <c r="AM151" s="5"/>
      <c r="AN151" s="7" t="str">
        <f t="shared" si="46"/>
        <v/>
      </c>
      <c r="AO151" s="5"/>
      <c r="AP151" s="7" t="str">
        <f t="shared" si="47"/>
        <v/>
      </c>
      <c r="AQ151" s="5"/>
      <c r="AR151" s="7" t="str">
        <f t="shared" si="48"/>
        <v/>
      </c>
      <c r="AS151" s="5"/>
      <c r="AT151" s="7" t="str">
        <f t="shared" si="49"/>
        <v/>
      </c>
      <c r="AU151" s="5"/>
      <c r="AV151" s="5"/>
      <c r="AW151" s="5"/>
      <c r="AX151" s="5"/>
      <c r="AY151" s="5"/>
      <c r="AZ151" s="5"/>
      <c r="BA151" s="5"/>
    </row>
    <row r="152" spans="1:53" ht="14.25">
      <c r="A152" s="4"/>
      <c r="B152" s="5" t="str">
        <f>IF('2026年度健診申込書'!B164&lt;&gt;"",TEXT('2026年度健診申込書'!B164,"YYYY")&amp;TEXT('2026年度健診申込書'!B164,"MM")&amp;TEXT('2026年度健診申込書'!B164,"DD"),"")</f>
        <v/>
      </c>
      <c r="C152" s="5" t="str">
        <f>IF('2026年度健診申込書'!C164&lt;&gt;"",VLOOKUP('2026年度健診申込書'!C164,マスタ!$F$2:$G$11,2,0),"")</f>
        <v/>
      </c>
      <c r="D152" s="7"/>
      <c r="E152" s="7"/>
      <c r="F152" s="7"/>
      <c r="G152" s="7"/>
      <c r="H152" s="5" t="str">
        <f>IF('2026年度健診申込書'!S164&lt;&gt;"",VLOOKUP('2026年度健診申込書'!S164,CourseMaster!$D$1:$G$1002,4,FALSE),IF('2026年度健診申込書'!T164&lt;&gt;"",VLOOKUP('2026年度健診申込書'!T164,CourseMaster!$D$1:$G$1002,4,FALSE),""))</f>
        <v/>
      </c>
      <c r="I152" s="7"/>
      <c r="J152" s="5" t="str">
        <f>CONCATENATE(TRIM(ASC('2026年度健診申込書'!I164))," ",TRIM(ASC('2026年度健診申込書'!J164)))</f>
        <v xml:space="preserve"> </v>
      </c>
      <c r="K152" s="6" t="str">
        <f>CONCATENATE(TRIM('2026年度健診申込書'!K164),"　",TRIM('2026年度健診申込書'!L164))</f>
        <v>　</v>
      </c>
      <c r="L152" s="5" t="str">
        <f>IFERROR(VLOOKUP('2026年度健診申込書'!N164,マスタ!$H$2:$I$3,2,0),"")</f>
        <v/>
      </c>
      <c r="M152" s="5" t="str">
        <f>IF('2026年度健診申込書'!O164&lt;&gt;"",TEXT('2026年度健診申込書'!O164,"YYYY")&amp;TEXT('2026年度健診申込書'!O164,"MM")&amp;TEXT('2026年度健診申込書'!O164,"DD"),"")</f>
        <v/>
      </c>
      <c r="N152" s="5"/>
      <c r="O152" s="5"/>
      <c r="P152" s="8" t="str">
        <f>IF('2026年度健診申込書'!$I164&lt;&gt;"",'2026年度健診申込書'!$C$11,"")</f>
        <v/>
      </c>
      <c r="Q152" s="8" t="str">
        <f>IF('2026年度健診申込書'!$C$10=0,"",IF('2026年度健診申込書'!$P164&lt;&gt;"",'2026年度健診申込書'!$C$10,""))</f>
        <v/>
      </c>
      <c r="R152" s="5" t="str">
        <f>IF('2026年度健診申込書'!P164&lt;&gt;"",'2026年度健診申込書'!P164,"")</f>
        <v/>
      </c>
      <c r="S152" s="5" t="str">
        <f>IF('2026年度健診申込書'!K164&lt;&gt;"",IF('2026年度健診申込書'!$H$7="左記ご住所に送付","2",""),"")</f>
        <v/>
      </c>
      <c r="T152" s="5"/>
      <c r="U152" s="5"/>
      <c r="V152" s="5"/>
      <c r="W152" s="5"/>
      <c r="X152" s="5"/>
      <c r="Y152" s="5"/>
      <c r="Z152" s="5"/>
      <c r="AA152" s="9"/>
      <c r="AB152" s="7" t="str">
        <f t="shared" si="40"/>
        <v/>
      </c>
      <c r="AC152" s="9"/>
      <c r="AD152" s="7" t="str">
        <f t="shared" si="41"/>
        <v/>
      </c>
      <c r="AE152" s="5"/>
      <c r="AF152" s="7" t="str">
        <f t="shared" si="42"/>
        <v/>
      </c>
      <c r="AG152" s="5"/>
      <c r="AH152" s="7" t="str">
        <f t="shared" si="43"/>
        <v/>
      </c>
      <c r="AI152" s="5"/>
      <c r="AJ152" s="7" t="str">
        <f t="shared" si="44"/>
        <v/>
      </c>
      <c r="AK152" s="5"/>
      <c r="AL152" s="7" t="str">
        <f t="shared" si="45"/>
        <v/>
      </c>
      <c r="AM152" s="5"/>
      <c r="AN152" s="7" t="str">
        <f t="shared" si="46"/>
        <v/>
      </c>
      <c r="AO152" s="5"/>
      <c r="AP152" s="7" t="str">
        <f t="shared" si="47"/>
        <v/>
      </c>
      <c r="AQ152" s="5"/>
      <c r="AR152" s="7" t="str">
        <f t="shared" si="48"/>
        <v/>
      </c>
      <c r="AS152" s="5"/>
      <c r="AT152" s="7" t="str">
        <f t="shared" si="49"/>
        <v/>
      </c>
      <c r="AU152" s="5"/>
      <c r="AV152" s="5"/>
      <c r="AW152" s="5"/>
      <c r="AX152" s="5"/>
      <c r="AY152" s="5"/>
      <c r="AZ152" s="5"/>
      <c r="BA152" s="5"/>
    </row>
    <row r="153" spans="1:53" ht="14.25">
      <c r="A153" s="4"/>
      <c r="B153" s="5" t="str">
        <f>IF('2026年度健診申込書'!B165&lt;&gt;"",TEXT('2026年度健診申込書'!B165,"YYYY")&amp;TEXT('2026年度健診申込書'!B165,"MM")&amp;TEXT('2026年度健診申込書'!B165,"DD"),"")</f>
        <v/>
      </c>
      <c r="C153" s="5" t="str">
        <f>IF('2026年度健診申込書'!C165&lt;&gt;"",VLOOKUP('2026年度健診申込書'!C165,マスタ!$F$2:$G$11,2,0),"")</f>
        <v/>
      </c>
      <c r="D153" s="7"/>
      <c r="E153" s="7"/>
      <c r="F153" s="7"/>
      <c r="G153" s="7"/>
      <c r="H153" s="5" t="str">
        <f>IF('2026年度健診申込書'!S165&lt;&gt;"",VLOOKUP('2026年度健診申込書'!S165,CourseMaster!$D$1:$G$1002,4,FALSE),IF('2026年度健診申込書'!T165&lt;&gt;"",VLOOKUP('2026年度健診申込書'!T165,CourseMaster!$D$1:$G$1002,4,FALSE),""))</f>
        <v/>
      </c>
      <c r="I153" s="7"/>
      <c r="J153" s="5" t="str">
        <f>CONCATENATE(TRIM(ASC('2026年度健診申込書'!I165))," ",TRIM(ASC('2026年度健診申込書'!J165)))</f>
        <v xml:space="preserve"> </v>
      </c>
      <c r="K153" s="6" t="str">
        <f>CONCATENATE(TRIM('2026年度健診申込書'!K165),"　",TRIM('2026年度健診申込書'!L165))</f>
        <v>　</v>
      </c>
      <c r="L153" s="5" t="str">
        <f>IFERROR(VLOOKUP('2026年度健診申込書'!N165,マスタ!$H$2:$I$3,2,0),"")</f>
        <v/>
      </c>
      <c r="M153" s="5" t="str">
        <f>IF('2026年度健診申込書'!O165&lt;&gt;"",TEXT('2026年度健診申込書'!O165,"YYYY")&amp;TEXT('2026年度健診申込書'!O165,"MM")&amp;TEXT('2026年度健診申込書'!O165,"DD"),"")</f>
        <v/>
      </c>
      <c r="N153" s="5"/>
      <c r="O153" s="5"/>
      <c r="P153" s="8" t="str">
        <f>IF('2026年度健診申込書'!$I165&lt;&gt;"",'2026年度健診申込書'!$C$11,"")</f>
        <v/>
      </c>
      <c r="Q153" s="8" t="str">
        <f>IF('2026年度健診申込書'!$C$10=0,"",IF('2026年度健診申込書'!$P165&lt;&gt;"",'2026年度健診申込書'!$C$10,""))</f>
        <v/>
      </c>
      <c r="R153" s="5" t="str">
        <f>IF('2026年度健診申込書'!P165&lt;&gt;"",'2026年度健診申込書'!P165,"")</f>
        <v/>
      </c>
      <c r="S153" s="5" t="str">
        <f>IF('2026年度健診申込書'!K165&lt;&gt;"",IF('2026年度健診申込書'!$H$7="左記ご住所に送付","2",""),"")</f>
        <v/>
      </c>
      <c r="T153" s="5"/>
      <c r="U153" s="5"/>
      <c r="V153" s="5"/>
      <c r="W153" s="5"/>
      <c r="X153" s="5"/>
      <c r="Y153" s="5"/>
      <c r="Z153" s="5"/>
      <c r="AA153" s="9"/>
      <c r="AB153" s="7" t="str">
        <f t="shared" si="40"/>
        <v/>
      </c>
      <c r="AC153" s="9"/>
      <c r="AD153" s="7" t="str">
        <f t="shared" si="41"/>
        <v/>
      </c>
      <c r="AE153" s="5"/>
      <c r="AF153" s="7" t="str">
        <f t="shared" si="42"/>
        <v/>
      </c>
      <c r="AG153" s="5"/>
      <c r="AH153" s="7" t="str">
        <f t="shared" si="43"/>
        <v/>
      </c>
      <c r="AI153" s="5"/>
      <c r="AJ153" s="7" t="str">
        <f t="shared" si="44"/>
        <v/>
      </c>
      <c r="AK153" s="5"/>
      <c r="AL153" s="7" t="str">
        <f t="shared" si="45"/>
        <v/>
      </c>
      <c r="AM153" s="5"/>
      <c r="AN153" s="7" t="str">
        <f t="shared" si="46"/>
        <v/>
      </c>
      <c r="AO153" s="5"/>
      <c r="AP153" s="7" t="str">
        <f t="shared" si="47"/>
        <v/>
      </c>
      <c r="AQ153" s="5"/>
      <c r="AR153" s="7" t="str">
        <f t="shared" si="48"/>
        <v/>
      </c>
      <c r="AS153" s="5"/>
      <c r="AT153" s="7" t="str">
        <f t="shared" si="49"/>
        <v/>
      </c>
      <c r="AU153" s="5"/>
      <c r="AV153" s="5"/>
      <c r="AW153" s="5"/>
      <c r="AX153" s="5"/>
      <c r="AY153" s="5"/>
      <c r="AZ153" s="5"/>
      <c r="BA153" s="5"/>
    </row>
    <row r="154" spans="1:53" ht="14.25">
      <c r="A154" s="4"/>
      <c r="B154" s="5" t="str">
        <f>IF('2026年度健診申込書'!B166&lt;&gt;"",TEXT('2026年度健診申込書'!B166,"YYYY")&amp;TEXT('2026年度健診申込書'!B166,"MM")&amp;TEXT('2026年度健診申込書'!B166,"DD"),"")</f>
        <v/>
      </c>
      <c r="C154" s="5" t="str">
        <f>IF('2026年度健診申込書'!C166&lt;&gt;"",VLOOKUP('2026年度健診申込書'!C166,マスタ!$F$2:$G$11,2,0),"")</f>
        <v/>
      </c>
      <c r="D154" s="7"/>
      <c r="E154" s="7"/>
      <c r="F154" s="7"/>
      <c r="G154" s="7"/>
      <c r="H154" s="5" t="str">
        <f>IF('2026年度健診申込書'!S166&lt;&gt;"",VLOOKUP('2026年度健診申込書'!S166,CourseMaster!$D$1:$G$1002,4,FALSE),IF('2026年度健診申込書'!T166&lt;&gt;"",VLOOKUP('2026年度健診申込書'!T166,CourseMaster!$D$1:$G$1002,4,FALSE),""))</f>
        <v/>
      </c>
      <c r="I154" s="7"/>
      <c r="J154" s="5" t="str">
        <f>CONCATENATE(TRIM(ASC('2026年度健診申込書'!I166))," ",TRIM(ASC('2026年度健診申込書'!J166)))</f>
        <v xml:space="preserve"> </v>
      </c>
      <c r="K154" s="6" t="str">
        <f>CONCATENATE(TRIM('2026年度健診申込書'!K166),"　",TRIM('2026年度健診申込書'!L166))</f>
        <v>　</v>
      </c>
      <c r="L154" s="5" t="str">
        <f>IFERROR(VLOOKUP('2026年度健診申込書'!N166,マスタ!$H$2:$I$3,2,0),"")</f>
        <v/>
      </c>
      <c r="M154" s="5" t="str">
        <f>IF('2026年度健診申込書'!O166&lt;&gt;"",TEXT('2026年度健診申込書'!O166,"YYYY")&amp;TEXT('2026年度健診申込書'!O166,"MM")&amp;TEXT('2026年度健診申込書'!O166,"DD"),"")</f>
        <v/>
      </c>
      <c r="N154" s="5"/>
      <c r="O154" s="5"/>
      <c r="P154" s="8" t="str">
        <f>IF('2026年度健診申込書'!$I166&lt;&gt;"",'2026年度健診申込書'!$C$11,"")</f>
        <v/>
      </c>
      <c r="Q154" s="8" t="str">
        <f>IF('2026年度健診申込書'!$C$10=0,"",IF('2026年度健診申込書'!$P166&lt;&gt;"",'2026年度健診申込書'!$C$10,""))</f>
        <v/>
      </c>
      <c r="R154" s="5" t="str">
        <f>IF('2026年度健診申込書'!P166&lt;&gt;"",'2026年度健診申込書'!P166,"")</f>
        <v/>
      </c>
      <c r="S154" s="5" t="str">
        <f>IF('2026年度健診申込書'!K166&lt;&gt;"",IF('2026年度健診申込書'!$H$7="左記ご住所に送付","2",""),"")</f>
        <v/>
      </c>
      <c r="T154" s="5"/>
      <c r="U154" s="5"/>
      <c r="V154" s="5"/>
      <c r="W154" s="5"/>
      <c r="X154" s="5"/>
      <c r="Y154" s="5"/>
      <c r="Z154" s="5"/>
      <c r="AA154" s="9"/>
      <c r="AB154" s="7" t="str">
        <f t="shared" si="40"/>
        <v/>
      </c>
      <c r="AC154" s="9"/>
      <c r="AD154" s="7" t="str">
        <f t="shared" si="41"/>
        <v/>
      </c>
      <c r="AE154" s="5"/>
      <c r="AF154" s="7" t="str">
        <f t="shared" si="42"/>
        <v/>
      </c>
      <c r="AG154" s="5"/>
      <c r="AH154" s="7" t="str">
        <f t="shared" si="43"/>
        <v/>
      </c>
      <c r="AI154" s="5"/>
      <c r="AJ154" s="7" t="str">
        <f t="shared" si="44"/>
        <v/>
      </c>
      <c r="AK154" s="5"/>
      <c r="AL154" s="7" t="str">
        <f t="shared" si="45"/>
        <v/>
      </c>
      <c r="AM154" s="5"/>
      <c r="AN154" s="7" t="str">
        <f t="shared" si="46"/>
        <v/>
      </c>
      <c r="AO154" s="5"/>
      <c r="AP154" s="7" t="str">
        <f t="shared" si="47"/>
        <v/>
      </c>
      <c r="AQ154" s="5"/>
      <c r="AR154" s="7" t="str">
        <f t="shared" si="48"/>
        <v/>
      </c>
      <c r="AS154" s="5"/>
      <c r="AT154" s="7" t="str">
        <f t="shared" si="49"/>
        <v/>
      </c>
      <c r="AU154" s="5"/>
      <c r="AV154" s="5"/>
      <c r="AW154" s="5"/>
      <c r="AX154" s="5"/>
      <c r="AY154" s="5"/>
      <c r="AZ154" s="5"/>
      <c r="BA154" s="5"/>
    </row>
    <row r="155" spans="1:53" ht="14.25">
      <c r="A155" s="4"/>
      <c r="B155" s="5" t="str">
        <f>IF('2026年度健診申込書'!B167&lt;&gt;"",TEXT('2026年度健診申込書'!B167,"YYYY")&amp;TEXT('2026年度健診申込書'!B167,"MM")&amp;TEXT('2026年度健診申込書'!B167,"DD"),"")</f>
        <v/>
      </c>
      <c r="C155" s="5" t="str">
        <f>IF('2026年度健診申込書'!C167&lt;&gt;"",VLOOKUP('2026年度健診申込書'!C167,マスタ!$F$2:$G$11,2,0),"")</f>
        <v/>
      </c>
      <c r="D155" s="7"/>
      <c r="E155" s="7"/>
      <c r="F155" s="7"/>
      <c r="G155" s="7"/>
      <c r="H155" s="5" t="str">
        <f>IF('2026年度健診申込書'!S167&lt;&gt;"",VLOOKUP('2026年度健診申込書'!S167,CourseMaster!$D$1:$G$1002,4,FALSE),IF('2026年度健診申込書'!T167&lt;&gt;"",VLOOKUP('2026年度健診申込書'!T167,CourseMaster!$D$1:$G$1002,4,FALSE),""))</f>
        <v/>
      </c>
      <c r="I155" s="7"/>
      <c r="J155" s="5" t="str">
        <f>CONCATENATE(TRIM(ASC('2026年度健診申込書'!I167))," ",TRIM(ASC('2026年度健診申込書'!J167)))</f>
        <v xml:space="preserve"> </v>
      </c>
      <c r="K155" s="6" t="str">
        <f>CONCATENATE(TRIM('2026年度健診申込書'!K167),"　",TRIM('2026年度健診申込書'!L167))</f>
        <v>　</v>
      </c>
      <c r="L155" s="5" t="str">
        <f>IFERROR(VLOOKUP('2026年度健診申込書'!N167,マスタ!$H$2:$I$3,2,0),"")</f>
        <v/>
      </c>
      <c r="M155" s="5" t="str">
        <f>IF('2026年度健診申込書'!O167&lt;&gt;"",TEXT('2026年度健診申込書'!O167,"YYYY")&amp;TEXT('2026年度健診申込書'!O167,"MM")&amp;TEXT('2026年度健診申込書'!O167,"DD"),"")</f>
        <v/>
      </c>
      <c r="N155" s="5"/>
      <c r="O155" s="5"/>
      <c r="P155" s="8" t="str">
        <f>IF('2026年度健診申込書'!$I167&lt;&gt;"",'2026年度健診申込書'!$C$11,"")</f>
        <v/>
      </c>
      <c r="Q155" s="8" t="str">
        <f>IF('2026年度健診申込書'!$C$10=0,"",IF('2026年度健診申込書'!$P167&lt;&gt;"",'2026年度健診申込書'!$C$10,""))</f>
        <v/>
      </c>
      <c r="R155" s="5" t="str">
        <f>IF('2026年度健診申込書'!P167&lt;&gt;"",'2026年度健診申込書'!P167,"")</f>
        <v/>
      </c>
      <c r="S155" s="5" t="str">
        <f>IF('2026年度健診申込書'!K167&lt;&gt;"",IF('2026年度健診申込書'!$H$7="左記ご住所に送付","2",""),"")</f>
        <v/>
      </c>
      <c r="T155" s="5"/>
      <c r="U155" s="5"/>
      <c r="V155" s="5"/>
      <c r="W155" s="5"/>
      <c r="X155" s="5"/>
      <c r="Y155" s="5"/>
      <c r="Z155" s="5"/>
      <c r="AA155" s="9"/>
      <c r="AB155" s="7" t="str">
        <f t="shared" si="40"/>
        <v/>
      </c>
      <c r="AC155" s="9"/>
      <c r="AD155" s="7" t="str">
        <f t="shared" si="41"/>
        <v/>
      </c>
      <c r="AE155" s="5"/>
      <c r="AF155" s="7" t="str">
        <f t="shared" si="42"/>
        <v/>
      </c>
      <c r="AG155" s="5"/>
      <c r="AH155" s="7" t="str">
        <f t="shared" si="43"/>
        <v/>
      </c>
      <c r="AI155" s="5"/>
      <c r="AJ155" s="7" t="str">
        <f t="shared" si="44"/>
        <v/>
      </c>
      <c r="AK155" s="5"/>
      <c r="AL155" s="7" t="str">
        <f t="shared" si="45"/>
        <v/>
      </c>
      <c r="AM155" s="5"/>
      <c r="AN155" s="7" t="str">
        <f t="shared" si="46"/>
        <v/>
      </c>
      <c r="AO155" s="5"/>
      <c r="AP155" s="7" t="str">
        <f t="shared" si="47"/>
        <v/>
      </c>
      <c r="AQ155" s="5"/>
      <c r="AR155" s="7" t="str">
        <f t="shared" si="48"/>
        <v/>
      </c>
      <c r="AS155" s="5"/>
      <c r="AT155" s="7" t="str">
        <f t="shared" si="49"/>
        <v/>
      </c>
      <c r="AU155" s="5"/>
      <c r="AV155" s="5"/>
      <c r="AW155" s="5"/>
      <c r="AX155" s="5"/>
      <c r="AY155" s="5"/>
      <c r="AZ155" s="5"/>
      <c r="BA155" s="5"/>
    </row>
    <row r="156" spans="1:53" ht="14.25">
      <c r="A156" s="4"/>
      <c r="B156" s="5" t="str">
        <f>IF('2026年度健診申込書'!B168&lt;&gt;"",TEXT('2026年度健診申込書'!B168,"YYYY")&amp;TEXT('2026年度健診申込書'!B168,"MM")&amp;TEXT('2026年度健診申込書'!B168,"DD"),"")</f>
        <v/>
      </c>
      <c r="C156" s="5" t="str">
        <f>IF('2026年度健診申込書'!C168&lt;&gt;"",VLOOKUP('2026年度健診申込書'!C168,マスタ!$F$2:$G$11,2,0),"")</f>
        <v/>
      </c>
      <c r="D156" s="7"/>
      <c r="E156" s="7"/>
      <c r="F156" s="7"/>
      <c r="G156" s="7"/>
      <c r="H156" s="5" t="str">
        <f>IF('2026年度健診申込書'!S168&lt;&gt;"",VLOOKUP('2026年度健診申込書'!S168,CourseMaster!$D$1:$G$1002,4,FALSE),IF('2026年度健診申込書'!T168&lt;&gt;"",VLOOKUP('2026年度健診申込書'!T168,CourseMaster!$D$1:$G$1002,4,FALSE),""))</f>
        <v/>
      </c>
      <c r="I156" s="7"/>
      <c r="J156" s="5" t="str">
        <f>CONCATENATE(TRIM(ASC('2026年度健診申込書'!I168))," ",TRIM(ASC('2026年度健診申込書'!J168)))</f>
        <v xml:space="preserve"> </v>
      </c>
      <c r="K156" s="6" t="str">
        <f>CONCATENATE(TRIM('2026年度健診申込書'!K168),"　",TRIM('2026年度健診申込書'!L168))</f>
        <v>　</v>
      </c>
      <c r="L156" s="5" t="str">
        <f>IFERROR(VLOOKUP('2026年度健診申込書'!N168,マスタ!$H$2:$I$3,2,0),"")</f>
        <v/>
      </c>
      <c r="M156" s="5" t="str">
        <f>IF('2026年度健診申込書'!O168&lt;&gt;"",TEXT('2026年度健診申込書'!O168,"YYYY")&amp;TEXT('2026年度健診申込書'!O168,"MM")&amp;TEXT('2026年度健診申込書'!O168,"DD"),"")</f>
        <v/>
      </c>
      <c r="N156" s="5"/>
      <c r="O156" s="5"/>
      <c r="P156" s="8" t="str">
        <f>IF('2026年度健診申込書'!$I168&lt;&gt;"",'2026年度健診申込書'!$C$11,"")</f>
        <v/>
      </c>
      <c r="Q156" s="8" t="str">
        <f>IF('2026年度健診申込書'!$C$10=0,"",IF('2026年度健診申込書'!$P168&lt;&gt;"",'2026年度健診申込書'!$C$10,""))</f>
        <v/>
      </c>
      <c r="R156" s="5" t="str">
        <f>IF('2026年度健診申込書'!P168&lt;&gt;"",'2026年度健診申込書'!P168,"")</f>
        <v/>
      </c>
      <c r="S156" s="5" t="str">
        <f>IF('2026年度健診申込書'!K168&lt;&gt;"",IF('2026年度健診申込書'!$H$7="左記ご住所に送付","2",""),"")</f>
        <v/>
      </c>
      <c r="T156" s="5"/>
      <c r="U156" s="5"/>
      <c r="V156" s="5"/>
      <c r="W156" s="5"/>
      <c r="X156" s="5"/>
      <c r="Y156" s="5"/>
      <c r="Z156" s="5"/>
      <c r="AA156" s="9"/>
      <c r="AB156" s="7" t="str">
        <f t="shared" si="40"/>
        <v/>
      </c>
      <c r="AC156" s="9"/>
      <c r="AD156" s="7" t="str">
        <f t="shared" si="41"/>
        <v/>
      </c>
      <c r="AE156" s="5"/>
      <c r="AF156" s="7" t="str">
        <f t="shared" si="42"/>
        <v/>
      </c>
      <c r="AG156" s="5"/>
      <c r="AH156" s="7" t="str">
        <f t="shared" si="43"/>
        <v/>
      </c>
      <c r="AI156" s="5"/>
      <c r="AJ156" s="7" t="str">
        <f t="shared" si="44"/>
        <v/>
      </c>
      <c r="AK156" s="5"/>
      <c r="AL156" s="7" t="str">
        <f t="shared" si="45"/>
        <v/>
      </c>
      <c r="AM156" s="5"/>
      <c r="AN156" s="7" t="str">
        <f t="shared" si="46"/>
        <v/>
      </c>
      <c r="AO156" s="5"/>
      <c r="AP156" s="7" t="str">
        <f t="shared" si="47"/>
        <v/>
      </c>
      <c r="AQ156" s="5"/>
      <c r="AR156" s="7" t="str">
        <f t="shared" si="48"/>
        <v/>
      </c>
      <c r="AS156" s="5"/>
      <c r="AT156" s="7" t="str">
        <f t="shared" si="49"/>
        <v/>
      </c>
      <c r="AU156" s="5"/>
      <c r="AV156" s="5"/>
      <c r="AW156" s="5"/>
      <c r="AX156" s="5"/>
      <c r="AY156" s="5"/>
      <c r="AZ156" s="5"/>
      <c r="BA156" s="5"/>
    </row>
    <row r="157" spans="1:53" ht="14.25">
      <c r="A157" s="4"/>
      <c r="B157" s="5" t="str">
        <f>IF('2026年度健診申込書'!B169&lt;&gt;"",TEXT('2026年度健診申込書'!B169,"YYYY")&amp;TEXT('2026年度健診申込書'!B169,"MM")&amp;TEXT('2026年度健診申込書'!B169,"DD"),"")</f>
        <v/>
      </c>
      <c r="C157" s="5" t="str">
        <f>IF('2026年度健診申込書'!C169&lt;&gt;"",VLOOKUP('2026年度健診申込書'!C169,マスタ!$F$2:$G$11,2,0),"")</f>
        <v/>
      </c>
      <c r="D157" s="7"/>
      <c r="E157" s="7"/>
      <c r="F157" s="7"/>
      <c r="G157" s="7"/>
      <c r="H157" s="5" t="str">
        <f>IF('2026年度健診申込書'!S169&lt;&gt;"",VLOOKUP('2026年度健診申込書'!S169,CourseMaster!$D$1:$G$1002,4,FALSE),IF('2026年度健診申込書'!T169&lt;&gt;"",VLOOKUP('2026年度健診申込書'!T169,CourseMaster!$D$1:$G$1002,4,FALSE),""))</f>
        <v/>
      </c>
      <c r="I157" s="7"/>
      <c r="J157" s="5" t="str">
        <f>CONCATENATE(TRIM(ASC('2026年度健診申込書'!I169))," ",TRIM(ASC('2026年度健診申込書'!J169)))</f>
        <v xml:space="preserve"> </v>
      </c>
      <c r="K157" s="6" t="str">
        <f>CONCATENATE(TRIM('2026年度健診申込書'!K169),"　",TRIM('2026年度健診申込書'!L169))</f>
        <v>　</v>
      </c>
      <c r="L157" s="5" t="str">
        <f>IFERROR(VLOOKUP('2026年度健診申込書'!N169,マスタ!$H$2:$I$3,2,0),"")</f>
        <v/>
      </c>
      <c r="M157" s="5" t="str">
        <f>IF('2026年度健診申込書'!O169&lt;&gt;"",TEXT('2026年度健診申込書'!O169,"YYYY")&amp;TEXT('2026年度健診申込書'!O169,"MM")&amp;TEXT('2026年度健診申込書'!O169,"DD"),"")</f>
        <v/>
      </c>
      <c r="N157" s="5"/>
      <c r="O157" s="5"/>
      <c r="P157" s="8" t="str">
        <f>IF('2026年度健診申込書'!$I169&lt;&gt;"",'2026年度健診申込書'!$C$11,"")</f>
        <v/>
      </c>
      <c r="Q157" s="8" t="str">
        <f>IF('2026年度健診申込書'!$C$10=0,"",IF('2026年度健診申込書'!$P169&lt;&gt;"",'2026年度健診申込書'!$C$10,""))</f>
        <v/>
      </c>
      <c r="R157" s="5" t="str">
        <f>IF('2026年度健診申込書'!P169&lt;&gt;"",'2026年度健診申込書'!P169,"")</f>
        <v/>
      </c>
      <c r="S157" s="5" t="str">
        <f>IF('2026年度健診申込書'!K169&lt;&gt;"",IF('2026年度健診申込書'!$H$7="左記ご住所に送付","2",""),"")</f>
        <v/>
      </c>
      <c r="T157" s="5"/>
      <c r="U157" s="5"/>
      <c r="V157" s="5"/>
      <c r="W157" s="5"/>
      <c r="X157" s="5"/>
      <c r="Y157" s="5"/>
      <c r="Z157" s="5"/>
      <c r="AA157" s="9"/>
      <c r="AB157" s="7" t="str">
        <f t="shared" si="40"/>
        <v/>
      </c>
      <c r="AC157" s="9"/>
      <c r="AD157" s="7" t="str">
        <f t="shared" si="41"/>
        <v/>
      </c>
      <c r="AE157" s="5"/>
      <c r="AF157" s="7" t="str">
        <f t="shared" si="42"/>
        <v/>
      </c>
      <c r="AG157" s="5"/>
      <c r="AH157" s="7" t="str">
        <f t="shared" si="43"/>
        <v/>
      </c>
      <c r="AI157" s="5"/>
      <c r="AJ157" s="7" t="str">
        <f t="shared" si="44"/>
        <v/>
      </c>
      <c r="AK157" s="5"/>
      <c r="AL157" s="7" t="str">
        <f t="shared" si="45"/>
        <v/>
      </c>
      <c r="AM157" s="5"/>
      <c r="AN157" s="7" t="str">
        <f t="shared" si="46"/>
        <v/>
      </c>
      <c r="AO157" s="5"/>
      <c r="AP157" s="7" t="str">
        <f t="shared" si="47"/>
        <v/>
      </c>
      <c r="AQ157" s="5"/>
      <c r="AR157" s="7" t="str">
        <f t="shared" si="48"/>
        <v/>
      </c>
      <c r="AS157" s="5"/>
      <c r="AT157" s="7" t="str">
        <f t="shared" si="49"/>
        <v/>
      </c>
      <c r="AU157" s="5"/>
      <c r="AV157" s="5"/>
      <c r="AW157" s="5"/>
      <c r="AX157" s="5"/>
      <c r="AY157" s="5"/>
      <c r="AZ157" s="5"/>
      <c r="BA157" s="5"/>
    </row>
    <row r="158" spans="1:53" ht="14.25">
      <c r="A158" s="4"/>
      <c r="B158" s="5" t="str">
        <f>IF('2026年度健診申込書'!B170&lt;&gt;"",TEXT('2026年度健診申込書'!B170,"YYYY")&amp;TEXT('2026年度健診申込書'!B170,"MM")&amp;TEXT('2026年度健診申込書'!B170,"DD"),"")</f>
        <v/>
      </c>
      <c r="C158" s="5" t="str">
        <f>IF('2026年度健診申込書'!C170&lt;&gt;"",VLOOKUP('2026年度健診申込書'!C170,マスタ!$F$2:$G$11,2,0),"")</f>
        <v/>
      </c>
      <c r="D158" s="7"/>
      <c r="E158" s="7"/>
      <c r="F158" s="7"/>
      <c r="G158" s="7"/>
      <c r="H158" s="5" t="str">
        <f>IF('2026年度健診申込書'!S170&lt;&gt;"",VLOOKUP('2026年度健診申込書'!S170,CourseMaster!$D$1:$G$1002,4,FALSE),IF('2026年度健診申込書'!T170&lt;&gt;"",VLOOKUP('2026年度健診申込書'!T170,CourseMaster!$D$1:$G$1002,4,FALSE),""))</f>
        <v/>
      </c>
      <c r="I158" s="7"/>
      <c r="J158" s="5" t="str">
        <f>CONCATENATE(TRIM(ASC('2026年度健診申込書'!I170))," ",TRIM(ASC('2026年度健診申込書'!J170)))</f>
        <v xml:space="preserve"> </v>
      </c>
      <c r="K158" s="6" t="str">
        <f>CONCATENATE(TRIM('2026年度健診申込書'!K170),"　",TRIM('2026年度健診申込書'!L170))</f>
        <v>　</v>
      </c>
      <c r="L158" s="5" t="str">
        <f>IFERROR(VLOOKUP('2026年度健診申込書'!N170,マスタ!$H$2:$I$3,2,0),"")</f>
        <v/>
      </c>
      <c r="M158" s="5" t="str">
        <f>IF('2026年度健診申込書'!O170&lt;&gt;"",TEXT('2026年度健診申込書'!O170,"YYYY")&amp;TEXT('2026年度健診申込書'!O170,"MM")&amp;TEXT('2026年度健診申込書'!O170,"DD"),"")</f>
        <v/>
      </c>
      <c r="N158" s="5"/>
      <c r="O158" s="5"/>
      <c r="P158" s="8" t="str">
        <f>IF('2026年度健診申込書'!$I170&lt;&gt;"",'2026年度健診申込書'!$C$11,"")</f>
        <v/>
      </c>
      <c r="Q158" s="8" t="str">
        <f>IF('2026年度健診申込書'!$C$10=0,"",IF('2026年度健診申込書'!$P170&lt;&gt;"",'2026年度健診申込書'!$C$10,""))</f>
        <v/>
      </c>
      <c r="R158" s="5" t="str">
        <f>IF('2026年度健診申込書'!P170&lt;&gt;"",'2026年度健診申込書'!P170,"")</f>
        <v/>
      </c>
      <c r="S158" s="5" t="str">
        <f>IF('2026年度健診申込書'!K170&lt;&gt;"",IF('2026年度健診申込書'!$H$7="左記ご住所に送付","2",""),"")</f>
        <v/>
      </c>
      <c r="T158" s="5"/>
      <c r="U158" s="5"/>
      <c r="V158" s="5"/>
      <c r="W158" s="5"/>
      <c r="X158" s="5"/>
      <c r="Y158" s="5"/>
      <c r="Z158" s="5"/>
      <c r="AA158" s="9"/>
      <c r="AB158" s="7" t="str">
        <f t="shared" si="40"/>
        <v/>
      </c>
      <c r="AC158" s="9"/>
      <c r="AD158" s="7" t="str">
        <f t="shared" si="41"/>
        <v/>
      </c>
      <c r="AE158" s="5"/>
      <c r="AF158" s="7" t="str">
        <f t="shared" si="42"/>
        <v/>
      </c>
      <c r="AG158" s="5"/>
      <c r="AH158" s="7" t="str">
        <f t="shared" si="43"/>
        <v/>
      </c>
      <c r="AI158" s="5"/>
      <c r="AJ158" s="7" t="str">
        <f t="shared" si="44"/>
        <v/>
      </c>
      <c r="AK158" s="5"/>
      <c r="AL158" s="7" t="str">
        <f t="shared" si="45"/>
        <v/>
      </c>
      <c r="AM158" s="5"/>
      <c r="AN158" s="7" t="str">
        <f t="shared" si="46"/>
        <v/>
      </c>
      <c r="AO158" s="5"/>
      <c r="AP158" s="7" t="str">
        <f t="shared" si="47"/>
        <v/>
      </c>
      <c r="AQ158" s="5"/>
      <c r="AR158" s="7" t="str">
        <f t="shared" si="48"/>
        <v/>
      </c>
      <c r="AS158" s="5"/>
      <c r="AT158" s="7" t="str">
        <f t="shared" si="49"/>
        <v/>
      </c>
      <c r="AU158" s="5"/>
      <c r="AV158" s="5"/>
      <c r="AW158" s="5"/>
      <c r="AX158" s="5"/>
      <c r="AY158" s="5"/>
      <c r="AZ158" s="5"/>
      <c r="BA158" s="5"/>
    </row>
    <row r="159" spans="1:53" ht="14.25">
      <c r="A159" s="4"/>
      <c r="B159" s="5" t="str">
        <f>IF('2026年度健診申込書'!B171&lt;&gt;"",TEXT('2026年度健診申込書'!B171,"YYYY")&amp;TEXT('2026年度健診申込書'!B171,"MM")&amp;TEXT('2026年度健診申込書'!B171,"DD"),"")</f>
        <v/>
      </c>
      <c r="C159" s="5" t="str">
        <f>IF('2026年度健診申込書'!C171&lt;&gt;"",VLOOKUP('2026年度健診申込書'!C171,マスタ!$F$2:$G$11,2,0),"")</f>
        <v/>
      </c>
      <c r="D159" s="7"/>
      <c r="E159" s="7"/>
      <c r="F159" s="7"/>
      <c r="G159" s="7"/>
      <c r="H159" s="5" t="str">
        <f>IF('2026年度健診申込書'!S171&lt;&gt;"",VLOOKUP('2026年度健診申込書'!S171,CourseMaster!$D$1:$G$1002,4,FALSE),IF('2026年度健診申込書'!T171&lt;&gt;"",VLOOKUP('2026年度健診申込書'!T171,CourseMaster!$D$1:$G$1002,4,FALSE),""))</f>
        <v/>
      </c>
      <c r="I159" s="7"/>
      <c r="J159" s="5" t="str">
        <f>CONCATENATE(TRIM(ASC('2026年度健診申込書'!I171))," ",TRIM(ASC('2026年度健診申込書'!J171)))</f>
        <v xml:space="preserve"> </v>
      </c>
      <c r="K159" s="6" t="str">
        <f>CONCATENATE(TRIM('2026年度健診申込書'!K171),"　",TRIM('2026年度健診申込書'!L171))</f>
        <v>　</v>
      </c>
      <c r="L159" s="5" t="str">
        <f>IFERROR(VLOOKUP('2026年度健診申込書'!N171,マスタ!$H$2:$I$3,2,0),"")</f>
        <v/>
      </c>
      <c r="M159" s="5" t="str">
        <f>IF('2026年度健診申込書'!O171&lt;&gt;"",TEXT('2026年度健診申込書'!O171,"YYYY")&amp;TEXT('2026年度健診申込書'!O171,"MM")&amp;TEXT('2026年度健診申込書'!O171,"DD"),"")</f>
        <v/>
      </c>
      <c r="N159" s="5"/>
      <c r="O159" s="5"/>
      <c r="P159" s="8" t="str">
        <f>IF('2026年度健診申込書'!$I171&lt;&gt;"",'2026年度健診申込書'!$C$11,"")</f>
        <v/>
      </c>
      <c r="Q159" s="8" t="str">
        <f>IF('2026年度健診申込書'!$C$10=0,"",IF('2026年度健診申込書'!$P171&lt;&gt;"",'2026年度健診申込書'!$C$10,""))</f>
        <v/>
      </c>
      <c r="R159" s="5" t="str">
        <f>IF('2026年度健診申込書'!P171&lt;&gt;"",'2026年度健診申込書'!P171,"")</f>
        <v/>
      </c>
      <c r="S159" s="5" t="str">
        <f>IF('2026年度健診申込書'!K171&lt;&gt;"",IF('2026年度健診申込書'!$H$7="左記ご住所に送付","2",""),"")</f>
        <v/>
      </c>
      <c r="T159" s="5"/>
      <c r="U159" s="5"/>
      <c r="V159" s="5"/>
      <c r="W159" s="5"/>
      <c r="X159" s="5"/>
      <c r="Y159" s="5"/>
      <c r="Z159" s="5"/>
      <c r="AA159" s="9"/>
      <c r="AB159" s="7" t="str">
        <f t="shared" si="40"/>
        <v/>
      </c>
      <c r="AC159" s="9"/>
      <c r="AD159" s="7" t="str">
        <f t="shared" si="41"/>
        <v/>
      </c>
      <c r="AE159" s="5"/>
      <c r="AF159" s="7" t="str">
        <f t="shared" si="42"/>
        <v/>
      </c>
      <c r="AG159" s="5"/>
      <c r="AH159" s="7" t="str">
        <f t="shared" si="43"/>
        <v/>
      </c>
      <c r="AI159" s="5"/>
      <c r="AJ159" s="7" t="str">
        <f t="shared" si="44"/>
        <v/>
      </c>
      <c r="AK159" s="5"/>
      <c r="AL159" s="7" t="str">
        <f t="shared" si="45"/>
        <v/>
      </c>
      <c r="AM159" s="5"/>
      <c r="AN159" s="7" t="str">
        <f t="shared" si="46"/>
        <v/>
      </c>
      <c r="AO159" s="5"/>
      <c r="AP159" s="7" t="str">
        <f t="shared" si="47"/>
        <v/>
      </c>
      <c r="AQ159" s="5"/>
      <c r="AR159" s="7" t="str">
        <f t="shared" si="48"/>
        <v/>
      </c>
      <c r="AS159" s="5"/>
      <c r="AT159" s="7" t="str">
        <f t="shared" si="49"/>
        <v/>
      </c>
      <c r="AU159" s="5"/>
      <c r="AV159" s="5"/>
      <c r="AW159" s="5"/>
      <c r="AX159" s="5"/>
      <c r="AY159" s="5"/>
      <c r="AZ159" s="5"/>
      <c r="BA159" s="5"/>
    </row>
    <row r="160" spans="1:53" ht="14.25">
      <c r="A160" s="4"/>
      <c r="B160" s="5" t="str">
        <f>IF('2026年度健診申込書'!B172&lt;&gt;"",TEXT('2026年度健診申込書'!B172,"YYYY")&amp;TEXT('2026年度健診申込書'!B172,"MM")&amp;TEXT('2026年度健診申込書'!B172,"DD"),"")</f>
        <v/>
      </c>
      <c r="C160" s="5" t="str">
        <f>IF('2026年度健診申込書'!C172&lt;&gt;"",VLOOKUP('2026年度健診申込書'!C172,マスタ!$F$2:$G$11,2,0),"")</f>
        <v/>
      </c>
      <c r="D160" s="7"/>
      <c r="E160" s="7"/>
      <c r="F160" s="7"/>
      <c r="G160" s="7"/>
      <c r="H160" s="5" t="str">
        <f>IF('2026年度健診申込書'!S172&lt;&gt;"",VLOOKUP('2026年度健診申込書'!S172,CourseMaster!$D$1:$G$1002,4,FALSE),IF('2026年度健診申込書'!T172&lt;&gt;"",VLOOKUP('2026年度健診申込書'!T172,CourseMaster!$D$1:$G$1002,4,FALSE),""))</f>
        <v/>
      </c>
      <c r="I160" s="7"/>
      <c r="J160" s="5" t="str">
        <f>CONCATENATE(TRIM(ASC('2026年度健診申込書'!I172))," ",TRIM(ASC('2026年度健診申込書'!J172)))</f>
        <v xml:space="preserve"> </v>
      </c>
      <c r="K160" s="6" t="str">
        <f>CONCATENATE(TRIM('2026年度健診申込書'!K172),"　",TRIM('2026年度健診申込書'!L172))</f>
        <v>　</v>
      </c>
      <c r="L160" s="5" t="str">
        <f>IFERROR(VLOOKUP('2026年度健診申込書'!N172,マスタ!$H$2:$I$3,2,0),"")</f>
        <v/>
      </c>
      <c r="M160" s="5" t="str">
        <f>IF('2026年度健診申込書'!O172&lt;&gt;"",TEXT('2026年度健診申込書'!O172,"YYYY")&amp;TEXT('2026年度健診申込書'!O172,"MM")&amp;TEXT('2026年度健診申込書'!O172,"DD"),"")</f>
        <v/>
      </c>
      <c r="N160" s="5"/>
      <c r="O160" s="5"/>
      <c r="P160" s="8" t="str">
        <f>IF('2026年度健診申込書'!$I172&lt;&gt;"",'2026年度健診申込書'!$C$11,"")</f>
        <v/>
      </c>
      <c r="Q160" s="8" t="str">
        <f>IF('2026年度健診申込書'!$C$10=0,"",IF('2026年度健診申込書'!$P172&lt;&gt;"",'2026年度健診申込書'!$C$10,""))</f>
        <v/>
      </c>
      <c r="R160" s="5" t="str">
        <f>IF('2026年度健診申込書'!P172&lt;&gt;"",'2026年度健診申込書'!P172,"")</f>
        <v/>
      </c>
      <c r="S160" s="5" t="str">
        <f>IF('2026年度健診申込書'!K172&lt;&gt;"",IF('2026年度健診申込書'!$H$7="左記ご住所に送付","2",""),"")</f>
        <v/>
      </c>
      <c r="T160" s="5"/>
      <c r="U160" s="5"/>
      <c r="V160" s="5"/>
      <c r="W160" s="5"/>
      <c r="X160" s="5"/>
      <c r="Y160" s="5"/>
      <c r="Z160" s="5"/>
      <c r="AA160" s="9"/>
      <c r="AB160" s="7" t="str">
        <f t="shared" si="40"/>
        <v/>
      </c>
      <c r="AC160" s="9"/>
      <c r="AD160" s="7" t="str">
        <f t="shared" si="41"/>
        <v/>
      </c>
      <c r="AE160" s="5"/>
      <c r="AF160" s="7" t="str">
        <f t="shared" si="42"/>
        <v/>
      </c>
      <c r="AG160" s="5"/>
      <c r="AH160" s="7" t="str">
        <f t="shared" si="43"/>
        <v/>
      </c>
      <c r="AI160" s="5"/>
      <c r="AJ160" s="7" t="str">
        <f t="shared" si="44"/>
        <v/>
      </c>
      <c r="AK160" s="5"/>
      <c r="AL160" s="7" t="str">
        <f t="shared" si="45"/>
        <v/>
      </c>
      <c r="AM160" s="5"/>
      <c r="AN160" s="7" t="str">
        <f t="shared" si="46"/>
        <v/>
      </c>
      <c r="AO160" s="5"/>
      <c r="AP160" s="7" t="str">
        <f t="shared" si="47"/>
        <v/>
      </c>
      <c r="AQ160" s="5"/>
      <c r="AR160" s="7" t="str">
        <f t="shared" si="48"/>
        <v/>
      </c>
      <c r="AS160" s="5"/>
      <c r="AT160" s="7" t="str">
        <f t="shared" si="49"/>
        <v/>
      </c>
      <c r="AU160" s="5"/>
      <c r="AV160" s="5"/>
      <c r="AW160" s="5"/>
      <c r="AX160" s="5"/>
      <c r="AY160" s="5"/>
      <c r="AZ160" s="5"/>
      <c r="BA160" s="5"/>
    </row>
    <row r="161" spans="1:53" ht="14.25">
      <c r="A161" s="4"/>
      <c r="B161" s="5" t="str">
        <f>IF('2026年度健診申込書'!B173&lt;&gt;"",TEXT('2026年度健診申込書'!B173,"YYYY")&amp;TEXT('2026年度健診申込書'!B173,"MM")&amp;TEXT('2026年度健診申込書'!B173,"DD"),"")</f>
        <v/>
      </c>
      <c r="C161" s="5" t="str">
        <f>IF('2026年度健診申込書'!C173&lt;&gt;"",VLOOKUP('2026年度健診申込書'!C173,マスタ!$F$2:$G$11,2,0),"")</f>
        <v/>
      </c>
      <c r="D161" s="7"/>
      <c r="E161" s="7"/>
      <c r="F161" s="7"/>
      <c r="G161" s="7"/>
      <c r="H161" s="5" t="str">
        <f>IF('2026年度健診申込書'!S173&lt;&gt;"",VLOOKUP('2026年度健診申込書'!S173,CourseMaster!$D$1:$G$1002,4,FALSE),IF('2026年度健診申込書'!T173&lt;&gt;"",VLOOKUP('2026年度健診申込書'!T173,CourseMaster!$D$1:$G$1002,4,FALSE),""))</f>
        <v/>
      </c>
      <c r="I161" s="7"/>
      <c r="J161" s="5" t="str">
        <f>CONCATENATE(TRIM(ASC('2026年度健診申込書'!I173))," ",TRIM(ASC('2026年度健診申込書'!J173)))</f>
        <v xml:space="preserve"> </v>
      </c>
      <c r="K161" s="6" t="str">
        <f>CONCATENATE(TRIM('2026年度健診申込書'!K173),"　",TRIM('2026年度健診申込書'!L173))</f>
        <v>　</v>
      </c>
      <c r="L161" s="5" t="str">
        <f>IFERROR(VLOOKUP('2026年度健診申込書'!N173,マスタ!$H$2:$I$3,2,0),"")</f>
        <v/>
      </c>
      <c r="M161" s="5" t="str">
        <f>IF('2026年度健診申込書'!O173&lt;&gt;"",TEXT('2026年度健診申込書'!O173,"YYYY")&amp;TEXT('2026年度健診申込書'!O173,"MM")&amp;TEXT('2026年度健診申込書'!O173,"DD"),"")</f>
        <v/>
      </c>
      <c r="N161" s="5"/>
      <c r="O161" s="5"/>
      <c r="P161" s="8" t="str">
        <f>IF('2026年度健診申込書'!$I173&lt;&gt;"",'2026年度健診申込書'!$C$11,"")</f>
        <v/>
      </c>
      <c r="Q161" s="8" t="str">
        <f>IF('2026年度健診申込書'!$C$10=0,"",IF('2026年度健診申込書'!$P173&lt;&gt;"",'2026年度健診申込書'!$C$10,""))</f>
        <v/>
      </c>
      <c r="R161" s="5" t="str">
        <f>IF('2026年度健診申込書'!P173&lt;&gt;"",'2026年度健診申込書'!P173,"")</f>
        <v/>
      </c>
      <c r="S161" s="5" t="str">
        <f>IF('2026年度健診申込書'!K173&lt;&gt;"",IF('2026年度健診申込書'!$H$7="左記ご住所に送付","2",""),"")</f>
        <v/>
      </c>
      <c r="T161" s="5"/>
      <c r="U161" s="5"/>
      <c r="V161" s="5"/>
      <c r="W161" s="5"/>
      <c r="X161" s="5"/>
      <c r="Y161" s="5"/>
      <c r="Z161" s="5"/>
      <c r="AA161" s="9"/>
      <c r="AB161" s="7" t="str">
        <f t="shared" si="40"/>
        <v/>
      </c>
      <c r="AC161" s="9"/>
      <c r="AD161" s="7" t="str">
        <f t="shared" si="41"/>
        <v/>
      </c>
      <c r="AE161" s="5"/>
      <c r="AF161" s="7" t="str">
        <f t="shared" si="42"/>
        <v/>
      </c>
      <c r="AG161" s="5"/>
      <c r="AH161" s="7" t="str">
        <f t="shared" si="43"/>
        <v/>
      </c>
      <c r="AI161" s="5"/>
      <c r="AJ161" s="7" t="str">
        <f t="shared" si="44"/>
        <v/>
      </c>
      <c r="AK161" s="5"/>
      <c r="AL161" s="7" t="str">
        <f t="shared" si="45"/>
        <v/>
      </c>
      <c r="AM161" s="5"/>
      <c r="AN161" s="7" t="str">
        <f t="shared" si="46"/>
        <v/>
      </c>
      <c r="AO161" s="5"/>
      <c r="AP161" s="7" t="str">
        <f t="shared" si="47"/>
        <v/>
      </c>
      <c r="AQ161" s="5"/>
      <c r="AR161" s="7" t="str">
        <f t="shared" si="48"/>
        <v/>
      </c>
      <c r="AS161" s="5"/>
      <c r="AT161" s="7" t="str">
        <f t="shared" si="49"/>
        <v/>
      </c>
      <c r="AU161" s="5"/>
      <c r="AV161" s="5"/>
      <c r="AW161" s="5"/>
      <c r="AX161" s="5"/>
      <c r="AY161" s="5"/>
      <c r="AZ161" s="5"/>
      <c r="BA161" s="5"/>
    </row>
    <row r="162" spans="1:53" ht="14.25">
      <c r="A162" s="4"/>
      <c r="B162" s="5" t="str">
        <f>IF('2026年度健診申込書'!B174&lt;&gt;"",TEXT('2026年度健診申込書'!B174,"YYYY")&amp;TEXT('2026年度健診申込書'!B174,"MM")&amp;TEXT('2026年度健診申込書'!B174,"DD"),"")</f>
        <v/>
      </c>
      <c r="C162" s="5" t="str">
        <f>IF('2026年度健診申込書'!C174&lt;&gt;"",VLOOKUP('2026年度健診申込書'!C174,マスタ!$F$2:$G$11,2,0),"")</f>
        <v/>
      </c>
      <c r="D162" s="7"/>
      <c r="E162" s="7"/>
      <c r="F162" s="7"/>
      <c r="G162" s="7"/>
      <c r="H162" s="5" t="str">
        <f>IF('2026年度健診申込書'!S174&lt;&gt;"",VLOOKUP('2026年度健診申込書'!S174,CourseMaster!$D$1:$G$1002,4,FALSE),IF('2026年度健診申込書'!T174&lt;&gt;"",VLOOKUP('2026年度健診申込書'!T174,CourseMaster!$D$1:$G$1002,4,FALSE),""))</f>
        <v/>
      </c>
      <c r="I162" s="7"/>
      <c r="J162" s="5" t="str">
        <f>CONCATENATE(TRIM(ASC('2026年度健診申込書'!I174))," ",TRIM(ASC('2026年度健診申込書'!J174)))</f>
        <v xml:space="preserve"> </v>
      </c>
      <c r="K162" s="6" t="str">
        <f>CONCATENATE(TRIM('2026年度健診申込書'!K174),"　",TRIM('2026年度健診申込書'!L174))</f>
        <v>　</v>
      </c>
      <c r="L162" s="5" t="str">
        <f>IFERROR(VLOOKUP('2026年度健診申込書'!N174,マスタ!$H$2:$I$3,2,0),"")</f>
        <v/>
      </c>
      <c r="M162" s="5" t="str">
        <f>IF('2026年度健診申込書'!O174&lt;&gt;"",TEXT('2026年度健診申込書'!O174,"YYYY")&amp;TEXT('2026年度健診申込書'!O174,"MM")&amp;TEXT('2026年度健診申込書'!O174,"DD"),"")</f>
        <v/>
      </c>
      <c r="N162" s="5"/>
      <c r="O162" s="5"/>
      <c r="P162" s="8" t="str">
        <f>IF('2026年度健診申込書'!$I174&lt;&gt;"",'2026年度健診申込書'!$C$11,"")</f>
        <v/>
      </c>
      <c r="Q162" s="8" t="str">
        <f>IF('2026年度健診申込書'!$C$10=0,"",IF('2026年度健診申込書'!$P174&lt;&gt;"",'2026年度健診申込書'!$C$10,""))</f>
        <v/>
      </c>
      <c r="R162" s="5" t="str">
        <f>IF('2026年度健診申込書'!P174&lt;&gt;"",'2026年度健診申込書'!P174,"")</f>
        <v/>
      </c>
      <c r="S162" s="5" t="str">
        <f>IF('2026年度健診申込書'!K174&lt;&gt;"",IF('2026年度健診申込書'!$H$7="左記ご住所に送付","2",""),"")</f>
        <v/>
      </c>
      <c r="T162" s="5"/>
      <c r="U162" s="5"/>
      <c r="V162" s="5"/>
      <c r="W162" s="5"/>
      <c r="X162" s="5"/>
      <c r="Y162" s="5"/>
      <c r="Z162" s="5"/>
      <c r="AA162" s="9"/>
      <c r="AB162" s="7" t="str">
        <f t="shared" si="40"/>
        <v/>
      </c>
      <c r="AC162" s="9"/>
      <c r="AD162" s="7" t="str">
        <f t="shared" si="41"/>
        <v/>
      </c>
      <c r="AE162" s="5"/>
      <c r="AF162" s="7" t="str">
        <f t="shared" si="42"/>
        <v/>
      </c>
      <c r="AG162" s="5"/>
      <c r="AH162" s="7" t="str">
        <f t="shared" si="43"/>
        <v/>
      </c>
      <c r="AI162" s="5"/>
      <c r="AJ162" s="7" t="str">
        <f t="shared" si="44"/>
        <v/>
      </c>
      <c r="AK162" s="5"/>
      <c r="AL162" s="7" t="str">
        <f t="shared" si="45"/>
        <v/>
      </c>
      <c r="AM162" s="5"/>
      <c r="AN162" s="7" t="str">
        <f t="shared" si="46"/>
        <v/>
      </c>
      <c r="AO162" s="5"/>
      <c r="AP162" s="7" t="str">
        <f t="shared" si="47"/>
        <v/>
      </c>
      <c r="AQ162" s="5"/>
      <c r="AR162" s="7" t="str">
        <f t="shared" si="48"/>
        <v/>
      </c>
      <c r="AS162" s="5"/>
      <c r="AT162" s="7" t="str">
        <f t="shared" si="49"/>
        <v/>
      </c>
      <c r="AU162" s="5"/>
      <c r="AV162" s="5"/>
      <c r="AW162" s="5"/>
      <c r="AX162" s="5"/>
      <c r="AY162" s="5"/>
      <c r="AZ162" s="5"/>
      <c r="BA162" s="5"/>
    </row>
    <row r="163" spans="1:53" ht="14.25">
      <c r="A163" s="4"/>
      <c r="B163" s="5" t="str">
        <f>IF('2026年度健診申込書'!B175&lt;&gt;"",TEXT('2026年度健診申込書'!B175,"YYYY")&amp;TEXT('2026年度健診申込書'!B175,"MM")&amp;TEXT('2026年度健診申込書'!B175,"DD"),"")</f>
        <v/>
      </c>
      <c r="C163" s="5" t="str">
        <f>IF('2026年度健診申込書'!C175&lt;&gt;"",VLOOKUP('2026年度健診申込書'!C175,マスタ!$F$2:$G$11,2,0),"")</f>
        <v/>
      </c>
      <c r="D163" s="7"/>
      <c r="E163" s="7"/>
      <c r="F163" s="7"/>
      <c r="G163" s="7"/>
      <c r="H163" s="5" t="str">
        <f>IF('2026年度健診申込書'!S175&lt;&gt;"",VLOOKUP('2026年度健診申込書'!S175,CourseMaster!$D$1:$G$1002,4,FALSE),IF('2026年度健診申込書'!T175&lt;&gt;"",VLOOKUP('2026年度健診申込書'!T175,CourseMaster!$D$1:$G$1002,4,FALSE),""))</f>
        <v/>
      </c>
      <c r="I163" s="7"/>
      <c r="J163" s="5" t="str">
        <f>CONCATENATE(TRIM(ASC('2026年度健診申込書'!I175))," ",TRIM(ASC('2026年度健診申込書'!J175)))</f>
        <v xml:space="preserve"> </v>
      </c>
      <c r="K163" s="6" t="str">
        <f>CONCATENATE(TRIM('2026年度健診申込書'!K175),"　",TRIM('2026年度健診申込書'!L175))</f>
        <v>　</v>
      </c>
      <c r="L163" s="5" t="str">
        <f>IFERROR(VLOOKUP('2026年度健診申込書'!N175,マスタ!$H$2:$I$3,2,0),"")</f>
        <v/>
      </c>
      <c r="M163" s="5" t="str">
        <f>IF('2026年度健診申込書'!O175&lt;&gt;"",TEXT('2026年度健診申込書'!O175,"YYYY")&amp;TEXT('2026年度健診申込書'!O175,"MM")&amp;TEXT('2026年度健診申込書'!O175,"DD"),"")</f>
        <v/>
      </c>
      <c r="N163" s="5"/>
      <c r="O163" s="5"/>
      <c r="P163" s="8" t="str">
        <f>IF('2026年度健診申込書'!$I175&lt;&gt;"",'2026年度健診申込書'!$C$11,"")</f>
        <v/>
      </c>
      <c r="Q163" s="8" t="str">
        <f>IF('2026年度健診申込書'!$C$10=0,"",IF('2026年度健診申込書'!$P175&lt;&gt;"",'2026年度健診申込書'!$C$10,""))</f>
        <v/>
      </c>
      <c r="R163" s="5" t="str">
        <f>IF('2026年度健診申込書'!P175&lt;&gt;"",'2026年度健診申込書'!P175,"")</f>
        <v/>
      </c>
      <c r="S163" s="5" t="str">
        <f>IF('2026年度健診申込書'!K175&lt;&gt;"",IF('2026年度健診申込書'!$H$7="左記ご住所に送付","2",""),"")</f>
        <v/>
      </c>
      <c r="T163" s="5"/>
      <c r="U163" s="5"/>
      <c r="V163" s="5"/>
      <c r="W163" s="5"/>
      <c r="X163" s="5"/>
      <c r="Y163" s="5"/>
      <c r="Z163" s="5"/>
      <c r="AA163" s="9"/>
      <c r="AB163" s="7" t="str">
        <f t="shared" si="40"/>
        <v/>
      </c>
      <c r="AC163" s="9"/>
      <c r="AD163" s="7" t="str">
        <f t="shared" si="41"/>
        <v/>
      </c>
      <c r="AE163" s="5"/>
      <c r="AF163" s="7" t="str">
        <f t="shared" si="42"/>
        <v/>
      </c>
      <c r="AG163" s="5"/>
      <c r="AH163" s="7" t="str">
        <f t="shared" si="43"/>
        <v/>
      </c>
      <c r="AI163" s="5"/>
      <c r="AJ163" s="7" t="str">
        <f t="shared" si="44"/>
        <v/>
      </c>
      <c r="AK163" s="5"/>
      <c r="AL163" s="7" t="str">
        <f t="shared" si="45"/>
        <v/>
      </c>
      <c r="AM163" s="5"/>
      <c r="AN163" s="7" t="str">
        <f t="shared" si="46"/>
        <v/>
      </c>
      <c r="AO163" s="5"/>
      <c r="AP163" s="7" t="str">
        <f t="shared" si="47"/>
        <v/>
      </c>
      <c r="AQ163" s="5"/>
      <c r="AR163" s="7" t="str">
        <f t="shared" si="48"/>
        <v/>
      </c>
      <c r="AS163" s="5"/>
      <c r="AT163" s="7" t="str">
        <f t="shared" si="49"/>
        <v/>
      </c>
      <c r="AU163" s="5"/>
      <c r="AV163" s="5"/>
      <c r="AW163" s="5"/>
      <c r="AX163" s="5"/>
      <c r="AY163" s="5"/>
      <c r="AZ163" s="5"/>
      <c r="BA163" s="5"/>
    </row>
    <row r="164" spans="1:53" ht="14.25">
      <c r="A164" s="4"/>
      <c r="B164" s="5" t="str">
        <f>IF('2026年度健診申込書'!B176&lt;&gt;"",TEXT('2026年度健診申込書'!B176,"YYYY")&amp;TEXT('2026年度健診申込書'!B176,"MM")&amp;TEXT('2026年度健診申込書'!B176,"DD"),"")</f>
        <v/>
      </c>
      <c r="C164" s="5" t="str">
        <f>IF('2026年度健診申込書'!C176&lt;&gt;"",VLOOKUP('2026年度健診申込書'!C176,マスタ!$F$2:$G$11,2,0),"")</f>
        <v/>
      </c>
      <c r="D164" s="7"/>
      <c r="E164" s="7"/>
      <c r="F164" s="7"/>
      <c r="G164" s="7"/>
      <c r="H164" s="5" t="str">
        <f>IF('2026年度健診申込書'!S176&lt;&gt;"",VLOOKUP('2026年度健診申込書'!S176,CourseMaster!$D$1:$G$1002,4,FALSE),IF('2026年度健診申込書'!T176&lt;&gt;"",VLOOKUP('2026年度健診申込書'!T176,CourseMaster!$D$1:$G$1002,4,FALSE),""))</f>
        <v/>
      </c>
      <c r="I164" s="7"/>
      <c r="J164" s="5" t="str">
        <f>CONCATENATE(TRIM(ASC('2026年度健診申込書'!I176))," ",TRIM(ASC('2026年度健診申込書'!J176)))</f>
        <v xml:space="preserve"> </v>
      </c>
      <c r="K164" s="6" t="str">
        <f>CONCATENATE(TRIM('2026年度健診申込書'!K176),"　",TRIM('2026年度健診申込書'!L176))</f>
        <v>　</v>
      </c>
      <c r="L164" s="5" t="str">
        <f>IFERROR(VLOOKUP('2026年度健診申込書'!N176,マスタ!$H$2:$I$3,2,0),"")</f>
        <v/>
      </c>
      <c r="M164" s="5" t="str">
        <f>IF('2026年度健診申込書'!O176&lt;&gt;"",TEXT('2026年度健診申込書'!O176,"YYYY")&amp;TEXT('2026年度健診申込書'!O176,"MM")&amp;TEXT('2026年度健診申込書'!O176,"DD"),"")</f>
        <v/>
      </c>
      <c r="N164" s="5"/>
      <c r="O164" s="5"/>
      <c r="P164" s="8" t="str">
        <f>IF('2026年度健診申込書'!$I176&lt;&gt;"",'2026年度健診申込書'!$C$11,"")</f>
        <v/>
      </c>
      <c r="Q164" s="8" t="str">
        <f>IF('2026年度健診申込書'!$C$10=0,"",IF('2026年度健診申込書'!$P176&lt;&gt;"",'2026年度健診申込書'!$C$10,""))</f>
        <v/>
      </c>
      <c r="R164" s="5" t="str">
        <f>IF('2026年度健診申込書'!P176&lt;&gt;"",'2026年度健診申込書'!P176,"")</f>
        <v/>
      </c>
      <c r="S164" s="5" t="str">
        <f>IF('2026年度健診申込書'!K176&lt;&gt;"",IF('2026年度健診申込書'!$H$7="左記ご住所に送付","2",""),"")</f>
        <v/>
      </c>
      <c r="T164" s="5"/>
      <c r="U164" s="5"/>
      <c r="V164" s="5"/>
      <c r="W164" s="5"/>
      <c r="X164" s="5"/>
      <c r="Y164" s="5"/>
      <c r="Z164" s="5"/>
      <c r="AA164" s="9"/>
      <c r="AB164" s="7" t="str">
        <f t="shared" si="40"/>
        <v/>
      </c>
      <c r="AC164" s="9"/>
      <c r="AD164" s="7" t="str">
        <f t="shared" si="41"/>
        <v/>
      </c>
      <c r="AE164" s="5"/>
      <c r="AF164" s="7" t="str">
        <f t="shared" si="42"/>
        <v/>
      </c>
      <c r="AG164" s="5"/>
      <c r="AH164" s="7" t="str">
        <f t="shared" si="43"/>
        <v/>
      </c>
      <c r="AI164" s="5"/>
      <c r="AJ164" s="7" t="str">
        <f t="shared" si="44"/>
        <v/>
      </c>
      <c r="AK164" s="5"/>
      <c r="AL164" s="7" t="str">
        <f t="shared" si="45"/>
        <v/>
      </c>
      <c r="AM164" s="5"/>
      <c r="AN164" s="7" t="str">
        <f t="shared" si="46"/>
        <v/>
      </c>
      <c r="AO164" s="5"/>
      <c r="AP164" s="7" t="str">
        <f t="shared" si="47"/>
        <v/>
      </c>
      <c r="AQ164" s="5"/>
      <c r="AR164" s="7" t="str">
        <f t="shared" si="48"/>
        <v/>
      </c>
      <c r="AS164" s="5"/>
      <c r="AT164" s="7" t="str">
        <f t="shared" si="49"/>
        <v/>
      </c>
      <c r="AU164" s="5"/>
      <c r="AV164" s="5"/>
      <c r="AW164" s="5"/>
      <c r="AX164" s="5"/>
      <c r="AY164" s="5"/>
      <c r="AZ164" s="5"/>
      <c r="BA164" s="5"/>
    </row>
    <row r="165" spans="1:53" ht="14.25">
      <c r="A165" s="4"/>
      <c r="B165" s="5" t="str">
        <f>IF('2026年度健診申込書'!B177&lt;&gt;"",TEXT('2026年度健診申込書'!B177,"YYYY")&amp;TEXT('2026年度健診申込書'!B177,"MM")&amp;TEXT('2026年度健診申込書'!B177,"DD"),"")</f>
        <v/>
      </c>
      <c r="C165" s="5" t="str">
        <f>IF('2026年度健診申込書'!C177&lt;&gt;"",VLOOKUP('2026年度健診申込書'!C177,マスタ!$F$2:$G$11,2,0),"")</f>
        <v/>
      </c>
      <c r="D165" s="7"/>
      <c r="E165" s="7"/>
      <c r="F165" s="7"/>
      <c r="G165" s="7"/>
      <c r="H165" s="5" t="str">
        <f>IF('2026年度健診申込書'!S177&lt;&gt;"",VLOOKUP('2026年度健診申込書'!S177,CourseMaster!$D$1:$G$1002,4,FALSE),IF('2026年度健診申込書'!T177&lt;&gt;"",VLOOKUP('2026年度健診申込書'!T177,CourseMaster!$D$1:$G$1002,4,FALSE),""))</f>
        <v/>
      </c>
      <c r="I165" s="7"/>
      <c r="J165" s="5" t="str">
        <f>CONCATENATE(TRIM(ASC('2026年度健診申込書'!I177))," ",TRIM(ASC('2026年度健診申込書'!J177)))</f>
        <v xml:space="preserve"> </v>
      </c>
      <c r="K165" s="6" t="str">
        <f>CONCATENATE(TRIM('2026年度健診申込書'!K177),"　",TRIM('2026年度健診申込書'!L177))</f>
        <v>　</v>
      </c>
      <c r="L165" s="5" t="str">
        <f>IFERROR(VLOOKUP('2026年度健診申込書'!N177,マスタ!$H$2:$I$3,2,0),"")</f>
        <v/>
      </c>
      <c r="M165" s="5" t="str">
        <f>IF('2026年度健診申込書'!O177&lt;&gt;"",TEXT('2026年度健診申込書'!O177,"YYYY")&amp;TEXT('2026年度健診申込書'!O177,"MM")&amp;TEXT('2026年度健診申込書'!O177,"DD"),"")</f>
        <v/>
      </c>
      <c r="N165" s="5"/>
      <c r="O165" s="5"/>
      <c r="P165" s="8" t="str">
        <f>IF('2026年度健診申込書'!$I177&lt;&gt;"",'2026年度健診申込書'!$C$11,"")</f>
        <v/>
      </c>
      <c r="Q165" s="8" t="str">
        <f>IF('2026年度健診申込書'!$C$10=0,"",IF('2026年度健診申込書'!$P177&lt;&gt;"",'2026年度健診申込書'!$C$10,""))</f>
        <v/>
      </c>
      <c r="R165" s="5" t="str">
        <f>IF('2026年度健診申込書'!P177&lt;&gt;"",'2026年度健診申込書'!P177,"")</f>
        <v/>
      </c>
      <c r="S165" s="5" t="str">
        <f>IF('2026年度健診申込書'!K177&lt;&gt;"",IF('2026年度健診申込書'!$H$7="左記ご住所に送付","2",""),"")</f>
        <v/>
      </c>
      <c r="T165" s="5"/>
      <c r="U165" s="5"/>
      <c r="V165" s="5"/>
      <c r="W165" s="5"/>
      <c r="X165" s="5"/>
      <c r="Y165" s="5"/>
      <c r="Z165" s="5"/>
      <c r="AA165" s="9"/>
      <c r="AB165" s="7" t="str">
        <f t="shared" si="40"/>
        <v/>
      </c>
      <c r="AC165" s="9"/>
      <c r="AD165" s="7" t="str">
        <f t="shared" si="41"/>
        <v/>
      </c>
      <c r="AE165" s="5"/>
      <c r="AF165" s="7" t="str">
        <f t="shared" si="42"/>
        <v/>
      </c>
      <c r="AG165" s="5"/>
      <c r="AH165" s="7" t="str">
        <f t="shared" si="43"/>
        <v/>
      </c>
      <c r="AI165" s="5"/>
      <c r="AJ165" s="7" t="str">
        <f t="shared" si="44"/>
        <v/>
      </c>
      <c r="AK165" s="5"/>
      <c r="AL165" s="7" t="str">
        <f t="shared" si="45"/>
        <v/>
      </c>
      <c r="AM165" s="5"/>
      <c r="AN165" s="7" t="str">
        <f t="shared" si="46"/>
        <v/>
      </c>
      <c r="AO165" s="5"/>
      <c r="AP165" s="7" t="str">
        <f t="shared" si="47"/>
        <v/>
      </c>
      <c r="AQ165" s="5"/>
      <c r="AR165" s="7" t="str">
        <f t="shared" si="48"/>
        <v/>
      </c>
      <c r="AS165" s="5"/>
      <c r="AT165" s="7" t="str">
        <f t="shared" si="49"/>
        <v/>
      </c>
      <c r="AU165" s="5"/>
      <c r="AV165" s="5"/>
      <c r="AW165" s="5"/>
      <c r="AX165" s="5"/>
      <c r="AY165" s="5"/>
      <c r="AZ165" s="5"/>
      <c r="BA165" s="5"/>
    </row>
    <row r="166" spans="1:53" ht="14.25">
      <c r="A166" s="4"/>
      <c r="B166" s="5" t="str">
        <f>IF('2026年度健診申込書'!B178&lt;&gt;"",TEXT('2026年度健診申込書'!B178,"YYYY")&amp;TEXT('2026年度健診申込書'!B178,"MM")&amp;TEXT('2026年度健診申込書'!B178,"DD"),"")</f>
        <v/>
      </c>
      <c r="C166" s="5" t="str">
        <f>IF('2026年度健診申込書'!C178&lt;&gt;"",VLOOKUP('2026年度健診申込書'!C178,マスタ!$F$2:$G$11,2,0),"")</f>
        <v/>
      </c>
      <c r="D166" s="7"/>
      <c r="E166" s="7"/>
      <c r="F166" s="7"/>
      <c r="G166" s="7"/>
      <c r="H166" s="5" t="str">
        <f>IF('2026年度健診申込書'!S178&lt;&gt;"",VLOOKUP('2026年度健診申込書'!S178,CourseMaster!$D$1:$G$1002,4,FALSE),IF('2026年度健診申込書'!T178&lt;&gt;"",VLOOKUP('2026年度健診申込書'!T178,CourseMaster!$D$1:$G$1002,4,FALSE),""))</f>
        <v/>
      </c>
      <c r="I166" s="7"/>
      <c r="J166" s="5" t="str">
        <f>CONCATENATE(TRIM(ASC('2026年度健診申込書'!I178))," ",TRIM(ASC('2026年度健診申込書'!J178)))</f>
        <v xml:space="preserve"> </v>
      </c>
      <c r="K166" s="6" t="str">
        <f>CONCATENATE(TRIM('2026年度健診申込書'!K178),"　",TRIM('2026年度健診申込書'!L178))</f>
        <v>　</v>
      </c>
      <c r="L166" s="5" t="str">
        <f>IFERROR(VLOOKUP('2026年度健診申込書'!N178,マスタ!$H$2:$I$3,2,0),"")</f>
        <v/>
      </c>
      <c r="M166" s="5" t="str">
        <f>IF('2026年度健診申込書'!O178&lt;&gt;"",TEXT('2026年度健診申込書'!O178,"YYYY")&amp;TEXT('2026年度健診申込書'!O178,"MM")&amp;TEXT('2026年度健診申込書'!O178,"DD"),"")</f>
        <v/>
      </c>
      <c r="N166" s="5"/>
      <c r="O166" s="5"/>
      <c r="P166" s="8" t="str">
        <f>IF('2026年度健診申込書'!$I178&lt;&gt;"",'2026年度健診申込書'!$C$11,"")</f>
        <v/>
      </c>
      <c r="Q166" s="8" t="str">
        <f>IF('2026年度健診申込書'!$C$10=0,"",IF('2026年度健診申込書'!$P178&lt;&gt;"",'2026年度健診申込書'!$C$10,""))</f>
        <v/>
      </c>
      <c r="R166" s="5" t="str">
        <f>IF('2026年度健診申込書'!P178&lt;&gt;"",'2026年度健診申込書'!P178,"")</f>
        <v/>
      </c>
      <c r="S166" s="5" t="str">
        <f>IF('2026年度健診申込書'!K178&lt;&gt;"",IF('2026年度健診申込書'!$H$7="左記ご住所に送付","2",""),"")</f>
        <v/>
      </c>
      <c r="T166" s="5"/>
      <c r="U166" s="5"/>
      <c r="V166" s="5"/>
      <c r="W166" s="5"/>
      <c r="X166" s="5"/>
      <c r="Y166" s="5"/>
      <c r="Z166" s="5"/>
      <c r="AA166" s="9"/>
      <c r="AB166" s="7" t="str">
        <f t="shared" si="40"/>
        <v/>
      </c>
      <c r="AC166" s="9"/>
      <c r="AD166" s="7" t="str">
        <f t="shared" si="41"/>
        <v/>
      </c>
      <c r="AE166" s="5"/>
      <c r="AF166" s="7" t="str">
        <f t="shared" si="42"/>
        <v/>
      </c>
      <c r="AG166" s="5"/>
      <c r="AH166" s="7" t="str">
        <f t="shared" si="43"/>
        <v/>
      </c>
      <c r="AI166" s="5"/>
      <c r="AJ166" s="7" t="str">
        <f t="shared" si="44"/>
        <v/>
      </c>
      <c r="AK166" s="5"/>
      <c r="AL166" s="7" t="str">
        <f t="shared" si="45"/>
        <v/>
      </c>
      <c r="AM166" s="5"/>
      <c r="AN166" s="7" t="str">
        <f t="shared" si="46"/>
        <v/>
      </c>
      <c r="AO166" s="5"/>
      <c r="AP166" s="7" t="str">
        <f t="shared" si="47"/>
        <v/>
      </c>
      <c r="AQ166" s="5"/>
      <c r="AR166" s="7" t="str">
        <f t="shared" si="48"/>
        <v/>
      </c>
      <c r="AS166" s="5"/>
      <c r="AT166" s="7" t="str">
        <f t="shared" si="49"/>
        <v/>
      </c>
      <c r="AU166" s="5"/>
      <c r="AV166" s="5"/>
      <c r="AW166" s="5"/>
      <c r="AX166" s="5"/>
      <c r="AY166" s="5"/>
      <c r="AZ166" s="5"/>
      <c r="BA166" s="5"/>
    </row>
    <row r="167" spans="1:53" ht="14.25">
      <c r="A167" s="4"/>
      <c r="B167" s="5" t="str">
        <f>IF('2026年度健診申込書'!B179&lt;&gt;"",TEXT('2026年度健診申込書'!B179,"YYYY")&amp;TEXT('2026年度健診申込書'!B179,"MM")&amp;TEXT('2026年度健診申込書'!B179,"DD"),"")</f>
        <v/>
      </c>
      <c r="C167" s="5" t="str">
        <f>IF('2026年度健診申込書'!C179&lt;&gt;"",VLOOKUP('2026年度健診申込書'!C179,マスタ!$F$2:$G$11,2,0),"")</f>
        <v/>
      </c>
      <c r="D167" s="7"/>
      <c r="E167" s="7"/>
      <c r="F167" s="7"/>
      <c r="G167" s="7"/>
      <c r="H167" s="5" t="str">
        <f>IF('2026年度健診申込書'!S179&lt;&gt;"",VLOOKUP('2026年度健診申込書'!S179,CourseMaster!$D$1:$G$1002,4,FALSE),IF('2026年度健診申込書'!T179&lt;&gt;"",VLOOKUP('2026年度健診申込書'!T179,CourseMaster!$D$1:$G$1002,4,FALSE),""))</f>
        <v/>
      </c>
      <c r="I167" s="7"/>
      <c r="J167" s="5" t="str">
        <f>CONCATENATE(TRIM(ASC('2026年度健診申込書'!I179))," ",TRIM(ASC('2026年度健診申込書'!J179)))</f>
        <v xml:space="preserve"> </v>
      </c>
      <c r="K167" s="6" t="str">
        <f>CONCATENATE(TRIM('2026年度健診申込書'!K179),"　",TRIM('2026年度健診申込書'!L179))</f>
        <v>　</v>
      </c>
      <c r="L167" s="5" t="str">
        <f>IFERROR(VLOOKUP('2026年度健診申込書'!N179,マスタ!$H$2:$I$3,2,0),"")</f>
        <v/>
      </c>
      <c r="M167" s="5" t="str">
        <f>IF('2026年度健診申込書'!O179&lt;&gt;"",TEXT('2026年度健診申込書'!O179,"YYYY")&amp;TEXT('2026年度健診申込書'!O179,"MM")&amp;TEXT('2026年度健診申込書'!O179,"DD"),"")</f>
        <v/>
      </c>
      <c r="N167" s="5"/>
      <c r="O167" s="5"/>
      <c r="P167" s="8" t="str">
        <f>IF('2026年度健診申込書'!$I179&lt;&gt;"",'2026年度健診申込書'!$C$11,"")</f>
        <v/>
      </c>
      <c r="Q167" s="8" t="str">
        <f>IF('2026年度健診申込書'!$C$10=0,"",IF('2026年度健診申込書'!$P179&lt;&gt;"",'2026年度健診申込書'!$C$10,""))</f>
        <v/>
      </c>
      <c r="R167" s="5" t="str">
        <f>IF('2026年度健診申込書'!P179&lt;&gt;"",'2026年度健診申込書'!P179,"")</f>
        <v/>
      </c>
      <c r="S167" s="5" t="str">
        <f>IF('2026年度健診申込書'!K179&lt;&gt;"",IF('2026年度健診申込書'!$H$7="左記ご住所に送付","2",""),"")</f>
        <v/>
      </c>
      <c r="T167" s="5"/>
      <c r="U167" s="5"/>
      <c r="V167" s="5"/>
      <c r="W167" s="5"/>
      <c r="X167" s="5"/>
      <c r="Y167" s="5"/>
      <c r="Z167" s="5"/>
      <c r="AA167" s="9"/>
      <c r="AB167" s="7" t="str">
        <f t="shared" si="40"/>
        <v/>
      </c>
      <c r="AC167" s="9"/>
      <c r="AD167" s="7" t="str">
        <f t="shared" si="41"/>
        <v/>
      </c>
      <c r="AE167" s="5"/>
      <c r="AF167" s="7" t="str">
        <f t="shared" si="42"/>
        <v/>
      </c>
      <c r="AG167" s="5"/>
      <c r="AH167" s="7" t="str">
        <f t="shared" si="43"/>
        <v/>
      </c>
      <c r="AI167" s="5"/>
      <c r="AJ167" s="7" t="str">
        <f t="shared" si="44"/>
        <v/>
      </c>
      <c r="AK167" s="5"/>
      <c r="AL167" s="7" t="str">
        <f t="shared" si="45"/>
        <v/>
      </c>
      <c r="AM167" s="5"/>
      <c r="AN167" s="7" t="str">
        <f t="shared" si="46"/>
        <v/>
      </c>
      <c r="AO167" s="5"/>
      <c r="AP167" s="7" t="str">
        <f t="shared" si="47"/>
        <v/>
      </c>
      <c r="AQ167" s="5"/>
      <c r="AR167" s="7" t="str">
        <f t="shared" si="48"/>
        <v/>
      </c>
      <c r="AS167" s="5"/>
      <c r="AT167" s="7" t="str">
        <f t="shared" si="49"/>
        <v/>
      </c>
      <c r="AU167" s="5"/>
      <c r="AV167" s="5"/>
      <c r="AW167" s="5"/>
      <c r="AX167" s="5"/>
      <c r="AY167" s="5"/>
      <c r="AZ167" s="5"/>
      <c r="BA167" s="5"/>
    </row>
    <row r="168" spans="1:53" ht="14.25">
      <c r="A168" s="4"/>
      <c r="B168" s="5" t="str">
        <f>IF('2026年度健診申込書'!B180&lt;&gt;"",TEXT('2026年度健診申込書'!B180,"YYYY")&amp;TEXT('2026年度健診申込書'!B180,"MM")&amp;TEXT('2026年度健診申込書'!B180,"DD"),"")</f>
        <v/>
      </c>
      <c r="C168" s="5" t="str">
        <f>IF('2026年度健診申込書'!C180&lt;&gt;"",VLOOKUP('2026年度健診申込書'!C180,マスタ!$F$2:$G$11,2,0),"")</f>
        <v/>
      </c>
      <c r="D168" s="7"/>
      <c r="E168" s="7"/>
      <c r="F168" s="7"/>
      <c r="G168" s="7"/>
      <c r="H168" s="5" t="str">
        <f>IF('2026年度健診申込書'!S180&lt;&gt;"",VLOOKUP('2026年度健診申込書'!S180,CourseMaster!$D$1:$G$1002,4,FALSE),IF('2026年度健診申込書'!T180&lt;&gt;"",VLOOKUP('2026年度健診申込書'!T180,CourseMaster!$D$1:$G$1002,4,FALSE),""))</f>
        <v/>
      </c>
      <c r="I168" s="7"/>
      <c r="J168" s="5" t="str">
        <f>CONCATENATE(TRIM(ASC('2026年度健診申込書'!I180))," ",TRIM(ASC('2026年度健診申込書'!J180)))</f>
        <v xml:space="preserve"> </v>
      </c>
      <c r="K168" s="6" t="str">
        <f>CONCATENATE(TRIM('2026年度健診申込書'!K180),"　",TRIM('2026年度健診申込書'!L180))</f>
        <v>　</v>
      </c>
      <c r="L168" s="5" t="str">
        <f>IFERROR(VLOOKUP('2026年度健診申込書'!N180,マスタ!$H$2:$I$3,2,0),"")</f>
        <v/>
      </c>
      <c r="M168" s="5" t="str">
        <f>IF('2026年度健診申込書'!O180&lt;&gt;"",TEXT('2026年度健診申込書'!O180,"YYYY")&amp;TEXT('2026年度健診申込書'!O180,"MM")&amp;TEXT('2026年度健診申込書'!O180,"DD"),"")</f>
        <v/>
      </c>
      <c r="N168" s="5"/>
      <c r="O168" s="5"/>
      <c r="P168" s="8" t="str">
        <f>IF('2026年度健診申込書'!$I180&lt;&gt;"",'2026年度健診申込書'!$C$11,"")</f>
        <v/>
      </c>
      <c r="Q168" s="8" t="str">
        <f>IF('2026年度健診申込書'!$C$10=0,"",IF('2026年度健診申込書'!$P180&lt;&gt;"",'2026年度健診申込書'!$C$10,""))</f>
        <v/>
      </c>
      <c r="R168" s="5" t="str">
        <f>IF('2026年度健診申込書'!P180&lt;&gt;"",'2026年度健診申込書'!P180,"")</f>
        <v/>
      </c>
      <c r="S168" s="5" t="str">
        <f>IF('2026年度健診申込書'!K180&lt;&gt;"",IF('2026年度健診申込書'!$H$7="左記ご住所に送付","2",""),"")</f>
        <v/>
      </c>
      <c r="T168" s="5"/>
      <c r="U168" s="5"/>
      <c r="V168" s="5"/>
      <c r="W168" s="5"/>
      <c r="X168" s="5"/>
      <c r="Y168" s="5"/>
      <c r="Z168" s="5"/>
      <c r="AA168" s="9"/>
      <c r="AB168" s="7" t="str">
        <f t="shared" si="40"/>
        <v/>
      </c>
      <c r="AC168" s="9"/>
      <c r="AD168" s="7" t="str">
        <f t="shared" si="41"/>
        <v/>
      </c>
      <c r="AE168" s="5"/>
      <c r="AF168" s="7" t="str">
        <f t="shared" si="42"/>
        <v/>
      </c>
      <c r="AG168" s="5"/>
      <c r="AH168" s="7" t="str">
        <f t="shared" si="43"/>
        <v/>
      </c>
      <c r="AI168" s="5"/>
      <c r="AJ168" s="7" t="str">
        <f t="shared" si="44"/>
        <v/>
      </c>
      <c r="AK168" s="5"/>
      <c r="AL168" s="7" t="str">
        <f t="shared" si="45"/>
        <v/>
      </c>
      <c r="AM168" s="5"/>
      <c r="AN168" s="7" t="str">
        <f t="shared" si="46"/>
        <v/>
      </c>
      <c r="AO168" s="5"/>
      <c r="AP168" s="7" t="str">
        <f t="shared" si="47"/>
        <v/>
      </c>
      <c r="AQ168" s="5"/>
      <c r="AR168" s="7" t="str">
        <f t="shared" si="48"/>
        <v/>
      </c>
      <c r="AS168" s="5"/>
      <c r="AT168" s="7" t="str">
        <f t="shared" si="49"/>
        <v/>
      </c>
      <c r="AU168" s="5"/>
      <c r="AV168" s="5"/>
      <c r="AW168" s="5"/>
      <c r="AX168" s="5"/>
      <c r="AY168" s="5"/>
      <c r="AZ168" s="5"/>
      <c r="BA168" s="5"/>
    </row>
    <row r="169" spans="1:53" ht="14.25">
      <c r="A169" s="4"/>
      <c r="B169" s="5" t="str">
        <f>IF('2026年度健診申込書'!B181&lt;&gt;"",TEXT('2026年度健診申込書'!B181,"YYYY")&amp;TEXT('2026年度健診申込書'!B181,"MM")&amp;TEXT('2026年度健診申込書'!B181,"DD"),"")</f>
        <v/>
      </c>
      <c r="C169" s="5" t="str">
        <f>IF('2026年度健診申込書'!C181&lt;&gt;"",VLOOKUP('2026年度健診申込書'!C181,マスタ!$F$2:$G$11,2,0),"")</f>
        <v/>
      </c>
      <c r="D169" s="7"/>
      <c r="E169" s="7"/>
      <c r="F169" s="7"/>
      <c r="G169" s="7"/>
      <c r="H169" s="5" t="str">
        <f>IF('2026年度健診申込書'!S181&lt;&gt;"",VLOOKUP('2026年度健診申込書'!S181,CourseMaster!$D$1:$G$1002,4,FALSE),IF('2026年度健診申込書'!T181&lt;&gt;"",VLOOKUP('2026年度健診申込書'!T181,CourseMaster!$D$1:$G$1002,4,FALSE),""))</f>
        <v/>
      </c>
      <c r="I169" s="7"/>
      <c r="J169" s="5" t="str">
        <f>CONCATENATE(TRIM(ASC('2026年度健診申込書'!I181))," ",TRIM(ASC('2026年度健診申込書'!J181)))</f>
        <v xml:space="preserve"> </v>
      </c>
      <c r="K169" s="6" t="str">
        <f>CONCATENATE(TRIM('2026年度健診申込書'!K181),"　",TRIM('2026年度健診申込書'!L181))</f>
        <v>　</v>
      </c>
      <c r="L169" s="5" t="str">
        <f>IFERROR(VLOOKUP('2026年度健診申込書'!N181,マスタ!$H$2:$I$3,2,0),"")</f>
        <v/>
      </c>
      <c r="M169" s="5" t="str">
        <f>IF('2026年度健診申込書'!O181&lt;&gt;"",TEXT('2026年度健診申込書'!O181,"YYYY")&amp;TEXT('2026年度健診申込書'!O181,"MM")&amp;TEXT('2026年度健診申込書'!O181,"DD"),"")</f>
        <v/>
      </c>
      <c r="N169" s="5"/>
      <c r="O169" s="5"/>
      <c r="P169" s="8" t="str">
        <f>IF('2026年度健診申込書'!$I181&lt;&gt;"",'2026年度健診申込書'!$C$11,"")</f>
        <v/>
      </c>
      <c r="Q169" s="8" t="str">
        <f>IF('2026年度健診申込書'!$C$10=0,"",IF('2026年度健診申込書'!$P181&lt;&gt;"",'2026年度健診申込書'!$C$10,""))</f>
        <v/>
      </c>
      <c r="R169" s="5" t="str">
        <f>IF('2026年度健診申込書'!P181&lt;&gt;"",'2026年度健診申込書'!P181,"")</f>
        <v/>
      </c>
      <c r="S169" s="5" t="str">
        <f>IF('2026年度健診申込書'!K181&lt;&gt;"",IF('2026年度健診申込書'!$H$7="左記ご住所に送付","2",""),"")</f>
        <v/>
      </c>
      <c r="T169" s="5"/>
      <c r="U169" s="5"/>
      <c r="V169" s="5"/>
      <c r="W169" s="5"/>
      <c r="X169" s="5"/>
      <c r="Y169" s="5"/>
      <c r="Z169" s="5"/>
      <c r="AA169" s="9"/>
      <c r="AB169" s="7" t="str">
        <f t="shared" si="40"/>
        <v/>
      </c>
      <c r="AC169" s="9"/>
      <c r="AD169" s="7" t="str">
        <f t="shared" si="41"/>
        <v/>
      </c>
      <c r="AE169" s="5"/>
      <c r="AF169" s="7" t="str">
        <f t="shared" si="42"/>
        <v/>
      </c>
      <c r="AG169" s="5"/>
      <c r="AH169" s="7" t="str">
        <f t="shared" si="43"/>
        <v/>
      </c>
      <c r="AI169" s="5"/>
      <c r="AJ169" s="7" t="str">
        <f t="shared" si="44"/>
        <v/>
      </c>
      <c r="AK169" s="5"/>
      <c r="AL169" s="7" t="str">
        <f t="shared" si="45"/>
        <v/>
      </c>
      <c r="AM169" s="5"/>
      <c r="AN169" s="7" t="str">
        <f t="shared" si="46"/>
        <v/>
      </c>
      <c r="AO169" s="5"/>
      <c r="AP169" s="7" t="str">
        <f t="shared" si="47"/>
        <v/>
      </c>
      <c r="AQ169" s="5"/>
      <c r="AR169" s="7" t="str">
        <f t="shared" si="48"/>
        <v/>
      </c>
      <c r="AS169" s="5"/>
      <c r="AT169" s="7" t="str">
        <f t="shared" si="49"/>
        <v/>
      </c>
      <c r="AU169" s="5"/>
      <c r="AV169" s="5"/>
      <c r="AW169" s="5"/>
      <c r="AX169" s="5"/>
      <c r="AY169" s="5"/>
      <c r="AZ169" s="5"/>
      <c r="BA169" s="5"/>
    </row>
    <row r="170" spans="1:53" ht="14.25">
      <c r="A170" s="4"/>
      <c r="B170" s="5" t="str">
        <f>IF('2026年度健診申込書'!B182&lt;&gt;"",TEXT('2026年度健診申込書'!B182,"YYYY")&amp;TEXT('2026年度健診申込書'!B182,"MM")&amp;TEXT('2026年度健診申込書'!B182,"DD"),"")</f>
        <v/>
      </c>
      <c r="C170" s="5" t="str">
        <f>IF('2026年度健診申込書'!C182&lt;&gt;"",VLOOKUP('2026年度健診申込書'!C182,マスタ!$F$2:$G$11,2,0),"")</f>
        <v/>
      </c>
      <c r="D170" s="7"/>
      <c r="E170" s="7"/>
      <c r="F170" s="7"/>
      <c r="G170" s="7"/>
      <c r="H170" s="5" t="str">
        <f>IF('2026年度健診申込書'!S182&lt;&gt;"",VLOOKUP('2026年度健診申込書'!S182,CourseMaster!$D$1:$G$1002,4,FALSE),IF('2026年度健診申込書'!T182&lt;&gt;"",VLOOKUP('2026年度健診申込書'!T182,CourseMaster!$D$1:$G$1002,4,FALSE),""))</f>
        <v/>
      </c>
      <c r="I170" s="7"/>
      <c r="J170" s="5" t="str">
        <f>CONCATENATE(TRIM(ASC('2026年度健診申込書'!I182))," ",TRIM(ASC('2026年度健診申込書'!J182)))</f>
        <v xml:space="preserve"> </v>
      </c>
      <c r="K170" s="6" t="str">
        <f>CONCATENATE(TRIM('2026年度健診申込書'!K182),"　",TRIM('2026年度健診申込書'!L182))</f>
        <v>　</v>
      </c>
      <c r="L170" s="5" t="str">
        <f>IFERROR(VLOOKUP('2026年度健診申込書'!N182,マスタ!$H$2:$I$3,2,0),"")</f>
        <v/>
      </c>
      <c r="M170" s="5" t="str">
        <f>IF('2026年度健診申込書'!O182&lt;&gt;"",TEXT('2026年度健診申込書'!O182,"YYYY")&amp;TEXT('2026年度健診申込書'!O182,"MM")&amp;TEXT('2026年度健診申込書'!O182,"DD"),"")</f>
        <v/>
      </c>
      <c r="N170" s="5"/>
      <c r="O170" s="5"/>
      <c r="P170" s="8" t="str">
        <f>IF('2026年度健診申込書'!$I182&lt;&gt;"",'2026年度健診申込書'!$C$11,"")</f>
        <v/>
      </c>
      <c r="Q170" s="8" t="str">
        <f>IF('2026年度健診申込書'!$C$10=0,"",IF('2026年度健診申込書'!$P182&lt;&gt;"",'2026年度健診申込書'!$C$10,""))</f>
        <v/>
      </c>
      <c r="R170" s="5" t="str">
        <f>IF('2026年度健診申込書'!P182&lt;&gt;"",'2026年度健診申込書'!P182,"")</f>
        <v/>
      </c>
      <c r="S170" s="5" t="str">
        <f>IF('2026年度健診申込書'!K182&lt;&gt;"",IF('2026年度健診申込書'!$H$7="左記ご住所に送付","2",""),"")</f>
        <v/>
      </c>
      <c r="T170" s="5"/>
      <c r="U170" s="5"/>
      <c r="V170" s="5"/>
      <c r="W170" s="5"/>
      <c r="X170" s="5"/>
      <c r="Y170" s="5"/>
      <c r="Z170" s="5"/>
      <c r="AA170" s="9"/>
      <c r="AB170" s="7" t="str">
        <f t="shared" si="40"/>
        <v/>
      </c>
      <c r="AC170" s="9"/>
      <c r="AD170" s="7" t="str">
        <f t="shared" si="41"/>
        <v/>
      </c>
      <c r="AE170" s="5"/>
      <c r="AF170" s="7" t="str">
        <f t="shared" si="42"/>
        <v/>
      </c>
      <c r="AG170" s="5"/>
      <c r="AH170" s="7" t="str">
        <f t="shared" si="43"/>
        <v/>
      </c>
      <c r="AI170" s="5"/>
      <c r="AJ170" s="7" t="str">
        <f t="shared" si="44"/>
        <v/>
      </c>
      <c r="AK170" s="5"/>
      <c r="AL170" s="7" t="str">
        <f t="shared" si="45"/>
        <v/>
      </c>
      <c r="AM170" s="5"/>
      <c r="AN170" s="7" t="str">
        <f t="shared" si="46"/>
        <v/>
      </c>
      <c r="AO170" s="5"/>
      <c r="AP170" s="7" t="str">
        <f t="shared" si="47"/>
        <v/>
      </c>
      <c r="AQ170" s="5"/>
      <c r="AR170" s="7" t="str">
        <f t="shared" si="48"/>
        <v/>
      </c>
      <c r="AS170" s="5"/>
      <c r="AT170" s="7" t="str">
        <f t="shared" si="49"/>
        <v/>
      </c>
      <c r="AU170" s="5"/>
      <c r="AV170" s="5"/>
      <c r="AW170" s="5"/>
      <c r="AX170" s="5"/>
      <c r="AY170" s="5"/>
      <c r="AZ170" s="5"/>
      <c r="BA170" s="5"/>
    </row>
    <row r="171" spans="1:53" ht="14.25">
      <c r="A171" s="4"/>
      <c r="B171" s="5" t="str">
        <f>IF('2026年度健診申込書'!B183&lt;&gt;"",TEXT('2026年度健診申込書'!B183,"YYYY")&amp;TEXT('2026年度健診申込書'!B183,"MM")&amp;TEXT('2026年度健診申込書'!B183,"DD"),"")</f>
        <v/>
      </c>
      <c r="C171" s="5" t="str">
        <f>IF('2026年度健診申込書'!C183&lt;&gt;"",VLOOKUP('2026年度健診申込書'!C183,マスタ!$F$2:$G$11,2,0),"")</f>
        <v/>
      </c>
      <c r="D171" s="7"/>
      <c r="E171" s="7"/>
      <c r="F171" s="7"/>
      <c r="G171" s="7"/>
      <c r="H171" s="5" t="str">
        <f>IF('2026年度健診申込書'!S183&lt;&gt;"",VLOOKUP('2026年度健診申込書'!S183,CourseMaster!$D$1:$G$1002,4,FALSE),IF('2026年度健診申込書'!T183&lt;&gt;"",VLOOKUP('2026年度健診申込書'!T183,CourseMaster!$D$1:$G$1002,4,FALSE),""))</f>
        <v/>
      </c>
      <c r="I171" s="7"/>
      <c r="J171" s="5" t="str">
        <f>CONCATENATE(TRIM(ASC('2026年度健診申込書'!I183))," ",TRIM(ASC('2026年度健診申込書'!J183)))</f>
        <v xml:space="preserve"> </v>
      </c>
      <c r="K171" s="6" t="str">
        <f>CONCATENATE(TRIM('2026年度健診申込書'!K183),"　",TRIM('2026年度健診申込書'!L183))</f>
        <v>　</v>
      </c>
      <c r="L171" s="5" t="str">
        <f>IFERROR(VLOOKUP('2026年度健診申込書'!N183,マスタ!$H$2:$I$3,2,0),"")</f>
        <v/>
      </c>
      <c r="M171" s="5" t="str">
        <f>IF('2026年度健診申込書'!O183&lt;&gt;"",TEXT('2026年度健診申込書'!O183,"YYYY")&amp;TEXT('2026年度健診申込書'!O183,"MM")&amp;TEXT('2026年度健診申込書'!O183,"DD"),"")</f>
        <v/>
      </c>
      <c r="N171" s="5"/>
      <c r="O171" s="5"/>
      <c r="P171" s="8" t="str">
        <f>IF('2026年度健診申込書'!$I183&lt;&gt;"",'2026年度健診申込書'!$C$11,"")</f>
        <v/>
      </c>
      <c r="Q171" s="8" t="str">
        <f>IF('2026年度健診申込書'!$C$10=0,"",IF('2026年度健診申込書'!$P183&lt;&gt;"",'2026年度健診申込書'!$C$10,""))</f>
        <v/>
      </c>
      <c r="R171" s="5" t="str">
        <f>IF('2026年度健診申込書'!P183&lt;&gt;"",'2026年度健診申込書'!P183,"")</f>
        <v/>
      </c>
      <c r="S171" s="5" t="str">
        <f>IF('2026年度健診申込書'!K183&lt;&gt;"",IF('2026年度健診申込書'!$H$7="左記ご住所に送付","2",""),"")</f>
        <v/>
      </c>
      <c r="T171" s="5"/>
      <c r="U171" s="5"/>
      <c r="V171" s="5"/>
      <c r="W171" s="5"/>
      <c r="X171" s="5"/>
      <c r="Y171" s="5"/>
      <c r="Z171" s="5"/>
      <c r="AA171" s="9"/>
      <c r="AB171" s="7" t="str">
        <f t="shared" si="40"/>
        <v/>
      </c>
      <c r="AC171" s="9"/>
      <c r="AD171" s="7" t="str">
        <f t="shared" si="41"/>
        <v/>
      </c>
      <c r="AE171" s="5"/>
      <c r="AF171" s="7" t="str">
        <f t="shared" si="42"/>
        <v/>
      </c>
      <c r="AG171" s="5"/>
      <c r="AH171" s="7" t="str">
        <f t="shared" si="43"/>
        <v/>
      </c>
      <c r="AI171" s="5"/>
      <c r="AJ171" s="7" t="str">
        <f t="shared" si="44"/>
        <v/>
      </c>
      <c r="AK171" s="5"/>
      <c r="AL171" s="7" t="str">
        <f t="shared" si="45"/>
        <v/>
      </c>
      <c r="AM171" s="5"/>
      <c r="AN171" s="7" t="str">
        <f t="shared" si="46"/>
        <v/>
      </c>
      <c r="AO171" s="5"/>
      <c r="AP171" s="7" t="str">
        <f t="shared" si="47"/>
        <v/>
      </c>
      <c r="AQ171" s="5"/>
      <c r="AR171" s="7" t="str">
        <f t="shared" si="48"/>
        <v/>
      </c>
      <c r="AS171" s="5"/>
      <c r="AT171" s="7" t="str">
        <f t="shared" si="49"/>
        <v/>
      </c>
      <c r="AU171" s="5"/>
      <c r="AV171" s="5"/>
      <c r="AW171" s="5"/>
      <c r="AX171" s="5"/>
      <c r="AY171" s="5"/>
      <c r="AZ171" s="5"/>
      <c r="BA171" s="5"/>
    </row>
    <row r="172" spans="1:53" ht="14.25">
      <c r="A172" s="4"/>
      <c r="B172" s="5" t="str">
        <f>IF('2026年度健診申込書'!B184&lt;&gt;"",TEXT('2026年度健診申込書'!B184,"YYYY")&amp;TEXT('2026年度健診申込書'!B184,"MM")&amp;TEXT('2026年度健診申込書'!B184,"DD"),"")</f>
        <v/>
      </c>
      <c r="C172" s="5" t="str">
        <f>IF('2026年度健診申込書'!C184&lt;&gt;"",VLOOKUP('2026年度健診申込書'!C184,マスタ!$F$2:$G$11,2,0),"")</f>
        <v/>
      </c>
      <c r="D172" s="7"/>
      <c r="E172" s="7"/>
      <c r="F172" s="7"/>
      <c r="G172" s="7"/>
      <c r="H172" s="5" t="str">
        <f>IF('2026年度健診申込書'!S184&lt;&gt;"",VLOOKUP('2026年度健診申込書'!S184,CourseMaster!$D$1:$G$1002,4,FALSE),IF('2026年度健診申込書'!T184&lt;&gt;"",VLOOKUP('2026年度健診申込書'!T184,CourseMaster!$D$1:$G$1002,4,FALSE),""))</f>
        <v/>
      </c>
      <c r="I172" s="7"/>
      <c r="J172" s="5" t="str">
        <f>CONCATENATE(TRIM(ASC('2026年度健診申込書'!I184))," ",TRIM(ASC('2026年度健診申込書'!J184)))</f>
        <v xml:space="preserve"> </v>
      </c>
      <c r="K172" s="6" t="str">
        <f>CONCATENATE(TRIM('2026年度健診申込書'!K184),"　",TRIM('2026年度健診申込書'!L184))</f>
        <v>　</v>
      </c>
      <c r="L172" s="5" t="str">
        <f>IFERROR(VLOOKUP('2026年度健診申込書'!N184,マスタ!$H$2:$I$3,2,0),"")</f>
        <v/>
      </c>
      <c r="M172" s="5" t="str">
        <f>IF('2026年度健診申込書'!O184&lt;&gt;"",TEXT('2026年度健診申込書'!O184,"YYYY")&amp;TEXT('2026年度健診申込書'!O184,"MM")&amp;TEXT('2026年度健診申込書'!O184,"DD"),"")</f>
        <v/>
      </c>
      <c r="N172" s="5"/>
      <c r="O172" s="5"/>
      <c r="P172" s="8" t="str">
        <f>IF('2026年度健診申込書'!$I184&lt;&gt;"",'2026年度健診申込書'!$C$11,"")</f>
        <v/>
      </c>
      <c r="Q172" s="8" t="str">
        <f>IF('2026年度健診申込書'!$C$10=0,"",IF('2026年度健診申込書'!$P184&lt;&gt;"",'2026年度健診申込書'!$C$10,""))</f>
        <v/>
      </c>
      <c r="R172" s="5" t="str">
        <f>IF('2026年度健診申込書'!P184&lt;&gt;"",'2026年度健診申込書'!P184,"")</f>
        <v/>
      </c>
      <c r="S172" s="5" t="str">
        <f>IF('2026年度健診申込書'!K184&lt;&gt;"",IF('2026年度健診申込書'!$H$7="左記ご住所に送付","2",""),"")</f>
        <v/>
      </c>
      <c r="T172" s="5"/>
      <c r="U172" s="5"/>
      <c r="V172" s="5"/>
      <c r="W172" s="5"/>
      <c r="X172" s="5"/>
      <c r="Y172" s="5"/>
      <c r="Z172" s="5"/>
      <c r="AA172" s="9"/>
      <c r="AB172" s="7" t="str">
        <f t="shared" si="40"/>
        <v/>
      </c>
      <c r="AC172" s="9"/>
      <c r="AD172" s="7" t="str">
        <f t="shared" si="41"/>
        <v/>
      </c>
      <c r="AE172" s="5"/>
      <c r="AF172" s="7" t="str">
        <f t="shared" si="42"/>
        <v/>
      </c>
      <c r="AG172" s="5"/>
      <c r="AH172" s="7" t="str">
        <f t="shared" si="43"/>
        <v/>
      </c>
      <c r="AI172" s="5"/>
      <c r="AJ172" s="7" t="str">
        <f t="shared" si="44"/>
        <v/>
      </c>
      <c r="AK172" s="5"/>
      <c r="AL172" s="7" t="str">
        <f t="shared" si="45"/>
        <v/>
      </c>
      <c r="AM172" s="5"/>
      <c r="AN172" s="7" t="str">
        <f t="shared" si="46"/>
        <v/>
      </c>
      <c r="AO172" s="5"/>
      <c r="AP172" s="7" t="str">
        <f t="shared" si="47"/>
        <v/>
      </c>
      <c r="AQ172" s="5"/>
      <c r="AR172" s="7" t="str">
        <f t="shared" si="48"/>
        <v/>
      </c>
      <c r="AS172" s="5"/>
      <c r="AT172" s="7" t="str">
        <f t="shared" si="49"/>
        <v/>
      </c>
      <c r="AU172" s="5"/>
      <c r="AV172" s="5"/>
      <c r="AW172" s="5"/>
      <c r="AX172" s="5"/>
      <c r="AY172" s="5"/>
      <c r="AZ172" s="5"/>
      <c r="BA172" s="5"/>
    </row>
    <row r="173" spans="1:53" ht="14.25">
      <c r="A173" s="4"/>
      <c r="B173" s="5" t="str">
        <f>IF('2026年度健診申込書'!B185&lt;&gt;"",TEXT('2026年度健診申込書'!B185,"YYYY")&amp;TEXT('2026年度健診申込書'!B185,"MM")&amp;TEXT('2026年度健診申込書'!B185,"DD"),"")</f>
        <v/>
      </c>
      <c r="C173" s="5" t="str">
        <f>IF('2026年度健診申込書'!C185&lt;&gt;"",VLOOKUP('2026年度健診申込書'!C185,マスタ!$F$2:$G$11,2,0),"")</f>
        <v/>
      </c>
      <c r="D173" s="7"/>
      <c r="E173" s="7"/>
      <c r="F173" s="7"/>
      <c r="G173" s="7"/>
      <c r="H173" s="5" t="str">
        <f>IF('2026年度健診申込書'!S185&lt;&gt;"",VLOOKUP('2026年度健診申込書'!S185,CourseMaster!$D$1:$G$1002,4,FALSE),IF('2026年度健診申込書'!T185&lt;&gt;"",VLOOKUP('2026年度健診申込書'!T185,CourseMaster!$D$1:$G$1002,4,FALSE),""))</f>
        <v/>
      </c>
      <c r="I173" s="7"/>
      <c r="J173" s="5" t="str">
        <f>CONCATENATE(TRIM(ASC('2026年度健診申込書'!I185))," ",TRIM(ASC('2026年度健診申込書'!J185)))</f>
        <v xml:space="preserve"> </v>
      </c>
      <c r="K173" s="6" t="str">
        <f>CONCATENATE(TRIM('2026年度健診申込書'!K185),"　",TRIM('2026年度健診申込書'!L185))</f>
        <v>　</v>
      </c>
      <c r="L173" s="5" t="str">
        <f>IFERROR(VLOOKUP('2026年度健診申込書'!N185,マスタ!$H$2:$I$3,2,0),"")</f>
        <v/>
      </c>
      <c r="M173" s="5" t="str">
        <f>IF('2026年度健診申込書'!O185&lt;&gt;"",TEXT('2026年度健診申込書'!O185,"YYYY")&amp;TEXT('2026年度健診申込書'!O185,"MM")&amp;TEXT('2026年度健診申込書'!O185,"DD"),"")</f>
        <v/>
      </c>
      <c r="N173" s="5"/>
      <c r="O173" s="5"/>
      <c r="P173" s="8" t="str">
        <f>IF('2026年度健診申込書'!$I185&lt;&gt;"",'2026年度健診申込書'!$C$11,"")</f>
        <v/>
      </c>
      <c r="Q173" s="8" t="str">
        <f>IF('2026年度健診申込書'!$C$10=0,"",IF('2026年度健診申込書'!$P185&lt;&gt;"",'2026年度健診申込書'!$C$10,""))</f>
        <v/>
      </c>
      <c r="R173" s="5" t="str">
        <f>IF('2026年度健診申込書'!P185&lt;&gt;"",'2026年度健診申込書'!P185,"")</f>
        <v/>
      </c>
      <c r="S173" s="5" t="str">
        <f>IF('2026年度健診申込書'!K185&lt;&gt;"",IF('2026年度健診申込書'!$H$7="左記ご住所に送付","2",""),"")</f>
        <v/>
      </c>
      <c r="T173" s="5"/>
      <c r="U173" s="5"/>
      <c r="V173" s="5"/>
      <c r="W173" s="5"/>
      <c r="X173" s="5"/>
      <c r="Y173" s="5"/>
      <c r="Z173" s="5"/>
      <c r="AA173" s="9"/>
      <c r="AB173" s="7" t="str">
        <f t="shared" si="40"/>
        <v/>
      </c>
      <c r="AC173" s="9"/>
      <c r="AD173" s="7" t="str">
        <f t="shared" si="41"/>
        <v/>
      </c>
      <c r="AE173" s="5"/>
      <c r="AF173" s="7" t="str">
        <f t="shared" si="42"/>
        <v/>
      </c>
      <c r="AG173" s="5"/>
      <c r="AH173" s="7" t="str">
        <f t="shared" si="43"/>
        <v/>
      </c>
      <c r="AI173" s="5"/>
      <c r="AJ173" s="7" t="str">
        <f t="shared" si="44"/>
        <v/>
      </c>
      <c r="AK173" s="5"/>
      <c r="AL173" s="7" t="str">
        <f t="shared" si="45"/>
        <v/>
      </c>
      <c r="AM173" s="5"/>
      <c r="AN173" s="7" t="str">
        <f t="shared" si="46"/>
        <v/>
      </c>
      <c r="AO173" s="5"/>
      <c r="AP173" s="7" t="str">
        <f t="shared" si="47"/>
        <v/>
      </c>
      <c r="AQ173" s="5"/>
      <c r="AR173" s="7" t="str">
        <f t="shared" si="48"/>
        <v/>
      </c>
      <c r="AS173" s="5"/>
      <c r="AT173" s="7" t="str">
        <f t="shared" si="49"/>
        <v/>
      </c>
      <c r="AU173" s="5"/>
      <c r="AV173" s="5"/>
      <c r="AW173" s="5"/>
      <c r="AX173" s="5"/>
      <c r="AY173" s="5"/>
      <c r="AZ173" s="5"/>
      <c r="BA173" s="5"/>
    </row>
    <row r="174" spans="1:53" ht="14.25">
      <c r="A174" s="4"/>
      <c r="B174" s="5" t="str">
        <f>IF('2026年度健診申込書'!B186&lt;&gt;"",TEXT('2026年度健診申込書'!B186,"YYYY")&amp;TEXT('2026年度健診申込書'!B186,"MM")&amp;TEXT('2026年度健診申込書'!B186,"DD"),"")</f>
        <v/>
      </c>
      <c r="C174" s="5" t="str">
        <f>IF('2026年度健診申込書'!C186&lt;&gt;"",VLOOKUP('2026年度健診申込書'!C186,マスタ!$F$2:$G$11,2,0),"")</f>
        <v/>
      </c>
      <c r="D174" s="7"/>
      <c r="E174" s="7"/>
      <c r="F174" s="7"/>
      <c r="G174" s="7"/>
      <c r="H174" s="5" t="str">
        <f>IF('2026年度健診申込書'!S186&lt;&gt;"",VLOOKUP('2026年度健診申込書'!S186,CourseMaster!$D$1:$G$1002,4,FALSE),IF('2026年度健診申込書'!T186&lt;&gt;"",VLOOKUP('2026年度健診申込書'!T186,CourseMaster!$D$1:$G$1002,4,FALSE),""))</f>
        <v/>
      </c>
      <c r="I174" s="7"/>
      <c r="J174" s="5" t="str">
        <f>CONCATENATE(TRIM(ASC('2026年度健診申込書'!I186))," ",TRIM(ASC('2026年度健診申込書'!J186)))</f>
        <v xml:space="preserve"> </v>
      </c>
      <c r="K174" s="6" t="str">
        <f>CONCATENATE(TRIM('2026年度健診申込書'!K186),"　",TRIM('2026年度健診申込書'!L186))</f>
        <v>　</v>
      </c>
      <c r="L174" s="5" t="str">
        <f>IFERROR(VLOOKUP('2026年度健診申込書'!N186,マスタ!$H$2:$I$3,2,0),"")</f>
        <v/>
      </c>
      <c r="M174" s="5" t="str">
        <f>IF('2026年度健診申込書'!O186&lt;&gt;"",TEXT('2026年度健診申込書'!O186,"YYYY")&amp;TEXT('2026年度健診申込書'!O186,"MM")&amp;TEXT('2026年度健診申込書'!O186,"DD"),"")</f>
        <v/>
      </c>
      <c r="N174" s="5"/>
      <c r="O174" s="5"/>
      <c r="P174" s="8" t="str">
        <f>IF('2026年度健診申込書'!$I186&lt;&gt;"",'2026年度健診申込書'!$C$11,"")</f>
        <v/>
      </c>
      <c r="Q174" s="8" t="str">
        <f>IF('2026年度健診申込書'!$C$10=0,"",IF('2026年度健診申込書'!$P186&lt;&gt;"",'2026年度健診申込書'!$C$10,""))</f>
        <v/>
      </c>
      <c r="R174" s="5" t="str">
        <f>IF('2026年度健診申込書'!P186&lt;&gt;"",'2026年度健診申込書'!P186,"")</f>
        <v/>
      </c>
      <c r="S174" s="5" t="str">
        <f>IF('2026年度健診申込書'!K186&lt;&gt;"",IF('2026年度健診申込書'!$H$7="左記ご住所に送付","2",""),"")</f>
        <v/>
      </c>
      <c r="T174" s="5"/>
      <c r="U174" s="5"/>
      <c r="V174" s="5"/>
      <c r="W174" s="5"/>
      <c r="X174" s="5"/>
      <c r="Y174" s="5"/>
      <c r="Z174" s="5"/>
      <c r="AA174" s="9"/>
      <c r="AB174" s="7" t="str">
        <f t="shared" si="40"/>
        <v/>
      </c>
      <c r="AC174" s="9"/>
      <c r="AD174" s="7" t="str">
        <f t="shared" si="41"/>
        <v/>
      </c>
      <c r="AE174" s="5"/>
      <c r="AF174" s="7" t="str">
        <f t="shared" si="42"/>
        <v/>
      </c>
      <c r="AG174" s="5"/>
      <c r="AH174" s="7" t="str">
        <f t="shared" si="43"/>
        <v/>
      </c>
      <c r="AI174" s="5"/>
      <c r="AJ174" s="7" t="str">
        <f t="shared" si="44"/>
        <v/>
      </c>
      <c r="AK174" s="5"/>
      <c r="AL174" s="7" t="str">
        <f t="shared" si="45"/>
        <v/>
      </c>
      <c r="AM174" s="5"/>
      <c r="AN174" s="7" t="str">
        <f t="shared" si="46"/>
        <v/>
      </c>
      <c r="AO174" s="5"/>
      <c r="AP174" s="7" t="str">
        <f t="shared" si="47"/>
        <v/>
      </c>
      <c r="AQ174" s="5"/>
      <c r="AR174" s="7" t="str">
        <f t="shared" si="48"/>
        <v/>
      </c>
      <c r="AS174" s="5"/>
      <c r="AT174" s="7" t="str">
        <f t="shared" si="49"/>
        <v/>
      </c>
      <c r="AU174" s="5"/>
      <c r="AV174" s="5"/>
      <c r="AW174" s="5"/>
      <c r="AX174" s="5"/>
      <c r="AY174" s="5"/>
      <c r="AZ174" s="5"/>
      <c r="BA174" s="5"/>
    </row>
    <row r="175" spans="1:53" ht="14.25">
      <c r="A175" s="4"/>
      <c r="B175" s="5" t="str">
        <f>IF('2026年度健診申込書'!B187&lt;&gt;"",TEXT('2026年度健診申込書'!B187,"YYYY")&amp;TEXT('2026年度健診申込書'!B187,"MM")&amp;TEXT('2026年度健診申込書'!B187,"DD"),"")</f>
        <v/>
      </c>
      <c r="C175" s="5" t="str">
        <f>IF('2026年度健診申込書'!C187&lt;&gt;"",VLOOKUP('2026年度健診申込書'!C187,マスタ!$F$2:$G$11,2,0),"")</f>
        <v/>
      </c>
      <c r="D175" s="7"/>
      <c r="E175" s="7"/>
      <c r="F175" s="7"/>
      <c r="G175" s="7"/>
      <c r="H175" s="5" t="str">
        <f>IF('2026年度健診申込書'!S187&lt;&gt;"",VLOOKUP('2026年度健診申込書'!S187,CourseMaster!$D$1:$G$1002,4,FALSE),IF('2026年度健診申込書'!T187&lt;&gt;"",VLOOKUP('2026年度健診申込書'!T187,CourseMaster!$D$1:$G$1002,4,FALSE),""))</f>
        <v/>
      </c>
      <c r="I175" s="7"/>
      <c r="J175" s="5" t="str">
        <f>CONCATENATE(TRIM(ASC('2026年度健診申込書'!I187))," ",TRIM(ASC('2026年度健診申込書'!J187)))</f>
        <v xml:space="preserve"> </v>
      </c>
      <c r="K175" s="6" t="str">
        <f>CONCATENATE(TRIM('2026年度健診申込書'!K187),"　",TRIM('2026年度健診申込書'!L187))</f>
        <v>　</v>
      </c>
      <c r="L175" s="5" t="str">
        <f>IFERROR(VLOOKUP('2026年度健診申込書'!N187,マスタ!$H$2:$I$3,2,0),"")</f>
        <v/>
      </c>
      <c r="M175" s="5" t="str">
        <f>IF('2026年度健診申込書'!O187&lt;&gt;"",TEXT('2026年度健診申込書'!O187,"YYYY")&amp;TEXT('2026年度健診申込書'!O187,"MM")&amp;TEXT('2026年度健診申込書'!O187,"DD"),"")</f>
        <v/>
      </c>
      <c r="N175" s="5"/>
      <c r="O175" s="5"/>
      <c r="P175" s="8" t="str">
        <f>IF('2026年度健診申込書'!$I187&lt;&gt;"",'2026年度健診申込書'!$C$11,"")</f>
        <v/>
      </c>
      <c r="Q175" s="8" t="str">
        <f>IF('2026年度健診申込書'!$C$10=0,"",IF('2026年度健診申込書'!$P187&lt;&gt;"",'2026年度健診申込書'!$C$10,""))</f>
        <v/>
      </c>
      <c r="R175" s="5" t="str">
        <f>IF('2026年度健診申込書'!P187&lt;&gt;"",'2026年度健診申込書'!P187,"")</f>
        <v/>
      </c>
      <c r="S175" s="5" t="str">
        <f>IF('2026年度健診申込書'!K187&lt;&gt;"",IF('2026年度健診申込書'!$H$7="左記ご住所に送付","2",""),"")</f>
        <v/>
      </c>
      <c r="T175" s="5"/>
      <c r="U175" s="5"/>
      <c r="V175" s="5"/>
      <c r="W175" s="5"/>
      <c r="X175" s="5"/>
      <c r="Y175" s="5"/>
      <c r="Z175" s="5"/>
      <c r="AA175" s="9"/>
      <c r="AB175" s="7" t="str">
        <f t="shared" si="40"/>
        <v/>
      </c>
      <c r="AC175" s="9"/>
      <c r="AD175" s="7" t="str">
        <f t="shared" si="41"/>
        <v/>
      </c>
      <c r="AE175" s="5"/>
      <c r="AF175" s="7" t="str">
        <f t="shared" si="42"/>
        <v/>
      </c>
      <c r="AG175" s="5"/>
      <c r="AH175" s="7" t="str">
        <f t="shared" si="43"/>
        <v/>
      </c>
      <c r="AI175" s="5"/>
      <c r="AJ175" s="7" t="str">
        <f t="shared" si="44"/>
        <v/>
      </c>
      <c r="AK175" s="5"/>
      <c r="AL175" s="7" t="str">
        <f t="shared" si="45"/>
        <v/>
      </c>
      <c r="AM175" s="5"/>
      <c r="AN175" s="7" t="str">
        <f t="shared" si="46"/>
        <v/>
      </c>
      <c r="AO175" s="5"/>
      <c r="AP175" s="7" t="str">
        <f t="shared" si="47"/>
        <v/>
      </c>
      <c r="AQ175" s="5"/>
      <c r="AR175" s="7" t="str">
        <f t="shared" si="48"/>
        <v/>
      </c>
      <c r="AS175" s="5"/>
      <c r="AT175" s="7" t="str">
        <f t="shared" si="49"/>
        <v/>
      </c>
      <c r="AU175" s="5"/>
      <c r="AV175" s="5"/>
      <c r="AW175" s="5"/>
      <c r="AX175" s="5"/>
      <c r="AY175" s="5"/>
      <c r="AZ175" s="5"/>
      <c r="BA175" s="5"/>
    </row>
    <row r="176" spans="1:53" ht="14.25">
      <c r="A176" s="4"/>
      <c r="B176" s="5" t="str">
        <f>IF('2026年度健診申込書'!B188&lt;&gt;"",TEXT('2026年度健診申込書'!B188,"YYYY")&amp;TEXT('2026年度健診申込書'!B188,"MM")&amp;TEXT('2026年度健診申込書'!B188,"DD"),"")</f>
        <v/>
      </c>
      <c r="C176" s="5" t="str">
        <f>IF('2026年度健診申込書'!C188&lt;&gt;"",VLOOKUP('2026年度健診申込書'!C188,マスタ!$F$2:$G$11,2,0),"")</f>
        <v/>
      </c>
      <c r="D176" s="7"/>
      <c r="E176" s="7"/>
      <c r="F176" s="7"/>
      <c r="G176" s="7"/>
      <c r="H176" s="5" t="str">
        <f>IF('2026年度健診申込書'!S188&lt;&gt;"",VLOOKUP('2026年度健診申込書'!S188,CourseMaster!$D$1:$G$1002,4,FALSE),IF('2026年度健診申込書'!T188&lt;&gt;"",VLOOKUP('2026年度健診申込書'!T188,CourseMaster!$D$1:$G$1002,4,FALSE),""))</f>
        <v/>
      </c>
      <c r="I176" s="7"/>
      <c r="J176" s="5" t="str">
        <f>CONCATENATE(TRIM(ASC('2026年度健診申込書'!I188))," ",TRIM(ASC('2026年度健診申込書'!J188)))</f>
        <v xml:space="preserve"> </v>
      </c>
      <c r="K176" s="6" t="str">
        <f>CONCATENATE(TRIM('2026年度健診申込書'!K188),"　",TRIM('2026年度健診申込書'!L188))</f>
        <v>　</v>
      </c>
      <c r="L176" s="5" t="str">
        <f>IFERROR(VLOOKUP('2026年度健診申込書'!N188,マスタ!$H$2:$I$3,2,0),"")</f>
        <v/>
      </c>
      <c r="M176" s="5" t="str">
        <f>IF('2026年度健診申込書'!O188&lt;&gt;"",TEXT('2026年度健診申込書'!O188,"YYYY")&amp;TEXT('2026年度健診申込書'!O188,"MM")&amp;TEXT('2026年度健診申込書'!O188,"DD"),"")</f>
        <v/>
      </c>
      <c r="N176" s="5"/>
      <c r="O176" s="5"/>
      <c r="P176" s="8" t="str">
        <f>IF('2026年度健診申込書'!$I188&lt;&gt;"",'2026年度健診申込書'!$C$11,"")</f>
        <v/>
      </c>
      <c r="Q176" s="8" t="str">
        <f>IF('2026年度健診申込書'!$C$10=0,"",IF('2026年度健診申込書'!$P188&lt;&gt;"",'2026年度健診申込書'!$C$10,""))</f>
        <v/>
      </c>
      <c r="R176" s="5" t="str">
        <f>IF('2026年度健診申込書'!P188&lt;&gt;"",'2026年度健診申込書'!P188,"")</f>
        <v/>
      </c>
      <c r="S176" s="5" t="str">
        <f>IF('2026年度健診申込書'!K188&lt;&gt;"",IF('2026年度健診申込書'!$H$7="左記ご住所に送付","2",""),"")</f>
        <v/>
      </c>
      <c r="T176" s="5"/>
      <c r="U176" s="5"/>
      <c r="V176" s="5"/>
      <c r="W176" s="5"/>
      <c r="X176" s="5"/>
      <c r="Y176" s="5"/>
      <c r="Z176" s="5"/>
      <c r="AA176" s="9"/>
      <c r="AB176" s="7" t="str">
        <f t="shared" si="40"/>
        <v/>
      </c>
      <c r="AC176" s="9"/>
      <c r="AD176" s="7" t="str">
        <f t="shared" si="41"/>
        <v/>
      </c>
      <c r="AE176" s="5"/>
      <c r="AF176" s="7" t="str">
        <f t="shared" si="42"/>
        <v/>
      </c>
      <c r="AG176" s="5"/>
      <c r="AH176" s="7" t="str">
        <f t="shared" si="43"/>
        <v/>
      </c>
      <c r="AI176" s="5"/>
      <c r="AJ176" s="7" t="str">
        <f t="shared" si="44"/>
        <v/>
      </c>
      <c r="AK176" s="5"/>
      <c r="AL176" s="7" t="str">
        <f t="shared" si="45"/>
        <v/>
      </c>
      <c r="AM176" s="5"/>
      <c r="AN176" s="7" t="str">
        <f t="shared" si="46"/>
        <v/>
      </c>
      <c r="AO176" s="5"/>
      <c r="AP176" s="7" t="str">
        <f t="shared" si="47"/>
        <v/>
      </c>
      <c r="AQ176" s="5"/>
      <c r="AR176" s="7" t="str">
        <f t="shared" si="48"/>
        <v/>
      </c>
      <c r="AS176" s="5"/>
      <c r="AT176" s="7" t="str">
        <f t="shared" si="49"/>
        <v/>
      </c>
      <c r="AU176" s="5"/>
      <c r="AV176" s="5"/>
      <c r="AW176" s="5"/>
      <c r="AX176" s="5"/>
      <c r="AY176" s="5"/>
      <c r="AZ176" s="5"/>
      <c r="BA176" s="5"/>
    </row>
    <row r="177" spans="1:53" ht="14.25">
      <c r="A177" s="4"/>
      <c r="B177" s="5" t="str">
        <f>IF('2026年度健診申込書'!B189&lt;&gt;"",TEXT('2026年度健診申込書'!B189,"YYYY")&amp;TEXT('2026年度健診申込書'!B189,"MM")&amp;TEXT('2026年度健診申込書'!B189,"DD"),"")</f>
        <v/>
      </c>
      <c r="C177" s="5" t="str">
        <f>IF('2026年度健診申込書'!C189&lt;&gt;"",VLOOKUP('2026年度健診申込書'!C189,マスタ!$F$2:$G$11,2,0),"")</f>
        <v/>
      </c>
      <c r="D177" s="7"/>
      <c r="E177" s="7"/>
      <c r="F177" s="7"/>
      <c r="G177" s="7"/>
      <c r="H177" s="5" t="str">
        <f>IF('2026年度健診申込書'!S189&lt;&gt;"",VLOOKUP('2026年度健診申込書'!S189,CourseMaster!$D$1:$G$1002,4,FALSE),IF('2026年度健診申込書'!T189&lt;&gt;"",VLOOKUP('2026年度健診申込書'!T189,CourseMaster!$D$1:$G$1002,4,FALSE),""))</f>
        <v/>
      </c>
      <c r="I177" s="7"/>
      <c r="J177" s="5" t="str">
        <f>CONCATENATE(TRIM(ASC('2026年度健診申込書'!I189))," ",TRIM(ASC('2026年度健診申込書'!J189)))</f>
        <v xml:space="preserve"> </v>
      </c>
      <c r="K177" s="6" t="str">
        <f>CONCATENATE(TRIM('2026年度健診申込書'!K189),"　",TRIM('2026年度健診申込書'!L189))</f>
        <v>　</v>
      </c>
      <c r="L177" s="5" t="str">
        <f>IFERROR(VLOOKUP('2026年度健診申込書'!N189,マスタ!$H$2:$I$3,2,0),"")</f>
        <v/>
      </c>
      <c r="M177" s="5" t="str">
        <f>IF('2026年度健診申込書'!O189&lt;&gt;"",TEXT('2026年度健診申込書'!O189,"YYYY")&amp;TEXT('2026年度健診申込書'!O189,"MM")&amp;TEXT('2026年度健診申込書'!O189,"DD"),"")</f>
        <v/>
      </c>
      <c r="N177" s="5"/>
      <c r="O177" s="5"/>
      <c r="P177" s="8" t="str">
        <f>IF('2026年度健診申込書'!$I189&lt;&gt;"",'2026年度健診申込書'!$C$11,"")</f>
        <v/>
      </c>
      <c r="Q177" s="8" t="str">
        <f>IF('2026年度健診申込書'!$C$10=0,"",IF('2026年度健診申込書'!$P189&lt;&gt;"",'2026年度健診申込書'!$C$10,""))</f>
        <v/>
      </c>
      <c r="R177" s="5" t="str">
        <f>IF('2026年度健診申込書'!P189&lt;&gt;"",'2026年度健診申込書'!P189,"")</f>
        <v/>
      </c>
      <c r="S177" s="5" t="str">
        <f>IF('2026年度健診申込書'!K189&lt;&gt;"",IF('2026年度健診申込書'!$H$7="左記ご住所に送付","2",""),"")</f>
        <v/>
      </c>
      <c r="T177" s="5"/>
      <c r="U177" s="5"/>
      <c r="V177" s="5"/>
      <c r="W177" s="5"/>
      <c r="X177" s="5"/>
      <c r="Y177" s="5"/>
      <c r="Z177" s="5"/>
      <c r="AA177" s="9"/>
      <c r="AB177" s="7" t="str">
        <f t="shared" si="40"/>
        <v/>
      </c>
      <c r="AC177" s="9"/>
      <c r="AD177" s="7" t="str">
        <f t="shared" si="41"/>
        <v/>
      </c>
      <c r="AE177" s="5"/>
      <c r="AF177" s="7" t="str">
        <f t="shared" si="42"/>
        <v/>
      </c>
      <c r="AG177" s="5"/>
      <c r="AH177" s="7" t="str">
        <f t="shared" si="43"/>
        <v/>
      </c>
      <c r="AI177" s="5"/>
      <c r="AJ177" s="7" t="str">
        <f t="shared" si="44"/>
        <v/>
      </c>
      <c r="AK177" s="5"/>
      <c r="AL177" s="7" t="str">
        <f t="shared" si="45"/>
        <v/>
      </c>
      <c r="AM177" s="5"/>
      <c r="AN177" s="7" t="str">
        <f t="shared" si="46"/>
        <v/>
      </c>
      <c r="AO177" s="5"/>
      <c r="AP177" s="7" t="str">
        <f t="shared" si="47"/>
        <v/>
      </c>
      <c r="AQ177" s="5"/>
      <c r="AR177" s="7" t="str">
        <f t="shared" si="48"/>
        <v/>
      </c>
      <c r="AS177" s="5"/>
      <c r="AT177" s="7" t="str">
        <f t="shared" si="49"/>
        <v/>
      </c>
      <c r="AU177" s="5"/>
      <c r="AV177" s="5"/>
      <c r="AW177" s="5"/>
      <c r="AX177" s="5"/>
      <c r="AY177" s="5"/>
      <c r="AZ177" s="5"/>
      <c r="BA177" s="5"/>
    </row>
    <row r="178" spans="1:53" ht="14.25">
      <c r="A178" s="4"/>
      <c r="B178" s="5" t="str">
        <f>IF('2026年度健診申込書'!B190&lt;&gt;"",TEXT('2026年度健診申込書'!B190,"YYYY")&amp;TEXT('2026年度健診申込書'!B190,"MM")&amp;TEXT('2026年度健診申込書'!B190,"DD"),"")</f>
        <v/>
      </c>
      <c r="C178" s="5" t="str">
        <f>IF('2026年度健診申込書'!C190&lt;&gt;"",VLOOKUP('2026年度健診申込書'!C190,マスタ!$F$2:$G$11,2,0),"")</f>
        <v/>
      </c>
      <c r="D178" s="7"/>
      <c r="E178" s="7"/>
      <c r="F178" s="7"/>
      <c r="G178" s="7"/>
      <c r="H178" s="5" t="str">
        <f>IF('2026年度健診申込書'!S190&lt;&gt;"",VLOOKUP('2026年度健診申込書'!S190,CourseMaster!$D$1:$G$1002,4,FALSE),IF('2026年度健診申込書'!T190&lt;&gt;"",VLOOKUP('2026年度健診申込書'!T190,CourseMaster!$D$1:$G$1002,4,FALSE),""))</f>
        <v/>
      </c>
      <c r="I178" s="7"/>
      <c r="J178" s="5" t="str">
        <f>CONCATENATE(TRIM(ASC('2026年度健診申込書'!I190))," ",TRIM(ASC('2026年度健診申込書'!J190)))</f>
        <v xml:space="preserve"> </v>
      </c>
      <c r="K178" s="6" t="str">
        <f>CONCATENATE(TRIM('2026年度健診申込書'!K190),"　",TRIM('2026年度健診申込書'!L190))</f>
        <v>　</v>
      </c>
      <c r="L178" s="5" t="str">
        <f>IFERROR(VLOOKUP('2026年度健診申込書'!N190,マスタ!$H$2:$I$3,2,0),"")</f>
        <v/>
      </c>
      <c r="M178" s="5" t="str">
        <f>IF('2026年度健診申込書'!O190&lt;&gt;"",TEXT('2026年度健診申込書'!O190,"YYYY")&amp;TEXT('2026年度健診申込書'!O190,"MM")&amp;TEXT('2026年度健診申込書'!O190,"DD"),"")</f>
        <v/>
      </c>
      <c r="N178" s="5"/>
      <c r="O178" s="5"/>
      <c r="P178" s="8" t="str">
        <f>IF('2026年度健診申込書'!$I190&lt;&gt;"",'2026年度健診申込書'!$C$11,"")</f>
        <v/>
      </c>
      <c r="Q178" s="8" t="str">
        <f>IF('2026年度健診申込書'!$C$10=0,"",IF('2026年度健診申込書'!$P190&lt;&gt;"",'2026年度健診申込書'!$C$10,""))</f>
        <v/>
      </c>
      <c r="R178" s="5" t="str">
        <f>IF('2026年度健診申込書'!P190&lt;&gt;"",'2026年度健診申込書'!P190,"")</f>
        <v/>
      </c>
      <c r="S178" s="5" t="str">
        <f>IF('2026年度健診申込書'!K190&lt;&gt;"",IF('2026年度健診申込書'!$H$7="左記ご住所に送付","2",""),"")</f>
        <v/>
      </c>
      <c r="T178" s="5"/>
      <c r="U178" s="5"/>
      <c r="V178" s="5"/>
      <c r="W178" s="5"/>
      <c r="X178" s="5"/>
      <c r="Y178" s="5"/>
      <c r="Z178" s="5"/>
      <c r="AA178" s="9"/>
      <c r="AB178" s="7" t="str">
        <f t="shared" si="40"/>
        <v/>
      </c>
      <c r="AC178" s="9"/>
      <c r="AD178" s="7" t="str">
        <f t="shared" si="41"/>
        <v/>
      </c>
      <c r="AE178" s="5"/>
      <c r="AF178" s="7" t="str">
        <f t="shared" si="42"/>
        <v/>
      </c>
      <c r="AG178" s="5"/>
      <c r="AH178" s="7" t="str">
        <f t="shared" si="43"/>
        <v/>
      </c>
      <c r="AI178" s="5"/>
      <c r="AJ178" s="7" t="str">
        <f t="shared" si="44"/>
        <v/>
      </c>
      <c r="AK178" s="5"/>
      <c r="AL178" s="7" t="str">
        <f t="shared" si="45"/>
        <v/>
      </c>
      <c r="AM178" s="5"/>
      <c r="AN178" s="7" t="str">
        <f t="shared" si="46"/>
        <v/>
      </c>
      <c r="AO178" s="5"/>
      <c r="AP178" s="7" t="str">
        <f t="shared" si="47"/>
        <v/>
      </c>
      <c r="AQ178" s="5"/>
      <c r="AR178" s="7" t="str">
        <f t="shared" si="48"/>
        <v/>
      </c>
      <c r="AS178" s="5"/>
      <c r="AT178" s="7" t="str">
        <f t="shared" si="49"/>
        <v/>
      </c>
      <c r="AU178" s="5"/>
      <c r="AV178" s="5"/>
      <c r="AW178" s="5"/>
      <c r="AX178" s="5"/>
      <c r="AY178" s="5"/>
      <c r="AZ178" s="5"/>
      <c r="BA178" s="5"/>
    </row>
    <row r="179" spans="1:53" ht="14.25">
      <c r="A179" s="4"/>
      <c r="B179" s="5" t="str">
        <f>IF('2026年度健診申込書'!B191&lt;&gt;"",TEXT('2026年度健診申込書'!B191,"YYYY")&amp;TEXT('2026年度健診申込書'!B191,"MM")&amp;TEXT('2026年度健診申込書'!B191,"DD"),"")</f>
        <v/>
      </c>
      <c r="C179" s="5" t="str">
        <f>IF('2026年度健診申込書'!C191&lt;&gt;"",VLOOKUP('2026年度健診申込書'!C191,マスタ!$F$2:$G$11,2,0),"")</f>
        <v/>
      </c>
      <c r="D179" s="7"/>
      <c r="E179" s="7"/>
      <c r="F179" s="7"/>
      <c r="G179" s="7"/>
      <c r="H179" s="5" t="str">
        <f>IF('2026年度健診申込書'!S191&lt;&gt;"",VLOOKUP('2026年度健診申込書'!S191,CourseMaster!$D$1:$G$1002,4,FALSE),IF('2026年度健診申込書'!T191&lt;&gt;"",VLOOKUP('2026年度健診申込書'!T191,CourseMaster!$D$1:$G$1002,4,FALSE),""))</f>
        <v/>
      </c>
      <c r="I179" s="7"/>
      <c r="J179" s="5" t="str">
        <f>CONCATENATE(TRIM(ASC('2026年度健診申込書'!I191))," ",TRIM(ASC('2026年度健診申込書'!J191)))</f>
        <v xml:space="preserve"> </v>
      </c>
      <c r="K179" s="6" t="str">
        <f>CONCATENATE(TRIM('2026年度健診申込書'!K191),"　",TRIM('2026年度健診申込書'!L191))</f>
        <v>　</v>
      </c>
      <c r="L179" s="5" t="str">
        <f>IFERROR(VLOOKUP('2026年度健診申込書'!N191,マスタ!$H$2:$I$3,2,0),"")</f>
        <v/>
      </c>
      <c r="M179" s="5" t="str">
        <f>IF('2026年度健診申込書'!O191&lt;&gt;"",TEXT('2026年度健診申込書'!O191,"YYYY")&amp;TEXT('2026年度健診申込書'!O191,"MM")&amp;TEXT('2026年度健診申込書'!O191,"DD"),"")</f>
        <v/>
      </c>
      <c r="N179" s="5"/>
      <c r="O179" s="5"/>
      <c r="P179" s="8" t="str">
        <f>IF('2026年度健診申込書'!$I191&lt;&gt;"",'2026年度健診申込書'!$C$11,"")</f>
        <v/>
      </c>
      <c r="Q179" s="8" t="str">
        <f>IF('2026年度健診申込書'!$C$10=0,"",IF('2026年度健診申込書'!$P191&lt;&gt;"",'2026年度健診申込書'!$C$10,""))</f>
        <v/>
      </c>
      <c r="R179" s="5" t="str">
        <f>IF('2026年度健診申込書'!P191&lt;&gt;"",'2026年度健診申込書'!P191,"")</f>
        <v/>
      </c>
      <c r="S179" s="5" t="str">
        <f>IF('2026年度健診申込書'!K191&lt;&gt;"",IF('2026年度健診申込書'!$H$7="左記ご住所に送付","2",""),"")</f>
        <v/>
      </c>
      <c r="T179" s="5"/>
      <c r="U179" s="5"/>
      <c r="V179" s="5"/>
      <c r="W179" s="5"/>
      <c r="X179" s="5"/>
      <c r="Y179" s="5"/>
      <c r="Z179" s="5"/>
      <c r="AA179" s="9"/>
      <c r="AB179" s="7" t="str">
        <f t="shared" si="40"/>
        <v/>
      </c>
      <c r="AC179" s="9"/>
      <c r="AD179" s="7" t="str">
        <f t="shared" si="41"/>
        <v/>
      </c>
      <c r="AE179" s="5"/>
      <c r="AF179" s="7" t="str">
        <f t="shared" si="42"/>
        <v/>
      </c>
      <c r="AG179" s="5"/>
      <c r="AH179" s="7" t="str">
        <f t="shared" si="43"/>
        <v/>
      </c>
      <c r="AI179" s="5"/>
      <c r="AJ179" s="7" t="str">
        <f t="shared" si="44"/>
        <v/>
      </c>
      <c r="AK179" s="5"/>
      <c r="AL179" s="7" t="str">
        <f t="shared" si="45"/>
        <v/>
      </c>
      <c r="AM179" s="5"/>
      <c r="AN179" s="7" t="str">
        <f t="shared" si="46"/>
        <v/>
      </c>
      <c r="AO179" s="5"/>
      <c r="AP179" s="7" t="str">
        <f t="shared" si="47"/>
        <v/>
      </c>
      <c r="AQ179" s="5"/>
      <c r="AR179" s="7" t="str">
        <f t="shared" si="48"/>
        <v/>
      </c>
      <c r="AS179" s="5"/>
      <c r="AT179" s="7" t="str">
        <f t="shared" si="49"/>
        <v/>
      </c>
      <c r="AU179" s="5"/>
      <c r="AV179" s="5"/>
      <c r="AW179" s="5"/>
      <c r="AX179" s="5"/>
      <c r="AY179" s="5"/>
      <c r="AZ179" s="5"/>
      <c r="BA179" s="5"/>
    </row>
    <row r="180" spans="1:53" ht="14.25">
      <c r="A180" s="4"/>
      <c r="B180" s="5" t="str">
        <f>IF('2026年度健診申込書'!B192&lt;&gt;"",TEXT('2026年度健診申込書'!B192,"YYYY")&amp;TEXT('2026年度健診申込書'!B192,"MM")&amp;TEXT('2026年度健診申込書'!B192,"DD"),"")</f>
        <v/>
      </c>
      <c r="C180" s="5" t="str">
        <f>IF('2026年度健診申込書'!C192&lt;&gt;"",VLOOKUP('2026年度健診申込書'!C192,マスタ!$F$2:$G$11,2,0),"")</f>
        <v/>
      </c>
      <c r="D180" s="7"/>
      <c r="E180" s="7"/>
      <c r="F180" s="7"/>
      <c r="G180" s="7"/>
      <c r="H180" s="5" t="str">
        <f>IF('2026年度健診申込書'!S192&lt;&gt;"",VLOOKUP('2026年度健診申込書'!S192,CourseMaster!$D$1:$G$1002,4,FALSE),IF('2026年度健診申込書'!T192&lt;&gt;"",VLOOKUP('2026年度健診申込書'!T192,CourseMaster!$D$1:$G$1002,4,FALSE),""))</f>
        <v/>
      </c>
      <c r="I180" s="7"/>
      <c r="J180" s="5" t="str">
        <f>CONCATENATE(TRIM(ASC('2026年度健診申込書'!I192))," ",TRIM(ASC('2026年度健診申込書'!J192)))</f>
        <v xml:space="preserve"> </v>
      </c>
      <c r="K180" s="6" t="str">
        <f>CONCATENATE(TRIM('2026年度健診申込書'!K192),"　",TRIM('2026年度健診申込書'!L192))</f>
        <v>　</v>
      </c>
      <c r="L180" s="5" t="str">
        <f>IFERROR(VLOOKUP('2026年度健診申込書'!N192,マスタ!$H$2:$I$3,2,0),"")</f>
        <v/>
      </c>
      <c r="M180" s="5" t="str">
        <f>IF('2026年度健診申込書'!O192&lt;&gt;"",TEXT('2026年度健診申込書'!O192,"YYYY")&amp;TEXT('2026年度健診申込書'!O192,"MM")&amp;TEXT('2026年度健診申込書'!O192,"DD"),"")</f>
        <v/>
      </c>
      <c r="N180" s="5"/>
      <c r="O180" s="5"/>
      <c r="P180" s="8" t="str">
        <f>IF('2026年度健診申込書'!$I192&lt;&gt;"",'2026年度健診申込書'!$C$11,"")</f>
        <v/>
      </c>
      <c r="Q180" s="8" t="str">
        <f>IF('2026年度健診申込書'!$C$10=0,"",IF('2026年度健診申込書'!$P192&lt;&gt;"",'2026年度健診申込書'!$C$10,""))</f>
        <v/>
      </c>
      <c r="R180" s="5" t="str">
        <f>IF('2026年度健診申込書'!P192&lt;&gt;"",'2026年度健診申込書'!P192,"")</f>
        <v/>
      </c>
      <c r="S180" s="5" t="str">
        <f>IF('2026年度健診申込書'!K192&lt;&gt;"",IF('2026年度健診申込書'!$H$7="左記ご住所に送付","2",""),"")</f>
        <v/>
      </c>
      <c r="T180" s="5"/>
      <c r="U180" s="5"/>
      <c r="V180" s="5"/>
      <c r="W180" s="5"/>
      <c r="X180" s="5"/>
      <c r="Y180" s="5"/>
      <c r="Z180" s="5"/>
      <c r="AA180" s="9"/>
      <c r="AB180" s="7" t="str">
        <f t="shared" si="40"/>
        <v/>
      </c>
      <c r="AC180" s="9"/>
      <c r="AD180" s="7" t="str">
        <f t="shared" si="41"/>
        <v/>
      </c>
      <c r="AE180" s="5"/>
      <c r="AF180" s="7" t="str">
        <f t="shared" si="42"/>
        <v/>
      </c>
      <c r="AG180" s="5"/>
      <c r="AH180" s="7" t="str">
        <f t="shared" si="43"/>
        <v/>
      </c>
      <c r="AI180" s="5"/>
      <c r="AJ180" s="7" t="str">
        <f t="shared" si="44"/>
        <v/>
      </c>
      <c r="AK180" s="5"/>
      <c r="AL180" s="7" t="str">
        <f t="shared" si="45"/>
        <v/>
      </c>
      <c r="AM180" s="5"/>
      <c r="AN180" s="7" t="str">
        <f t="shared" si="46"/>
        <v/>
      </c>
      <c r="AO180" s="5"/>
      <c r="AP180" s="7" t="str">
        <f t="shared" si="47"/>
        <v/>
      </c>
      <c r="AQ180" s="5"/>
      <c r="AR180" s="7" t="str">
        <f t="shared" si="48"/>
        <v/>
      </c>
      <c r="AS180" s="5"/>
      <c r="AT180" s="7" t="str">
        <f t="shared" si="49"/>
        <v/>
      </c>
      <c r="AU180" s="5"/>
      <c r="AV180" s="5"/>
      <c r="AW180" s="5"/>
      <c r="AX180" s="5"/>
      <c r="AY180" s="5"/>
      <c r="AZ180" s="5"/>
      <c r="BA180" s="5"/>
    </row>
    <row r="181" spans="1:53" ht="14.25">
      <c r="A181" s="4"/>
      <c r="B181" s="5" t="str">
        <f>IF('2026年度健診申込書'!B193&lt;&gt;"",TEXT('2026年度健診申込書'!B193,"YYYY")&amp;TEXT('2026年度健診申込書'!B193,"MM")&amp;TEXT('2026年度健診申込書'!B193,"DD"),"")</f>
        <v/>
      </c>
      <c r="C181" s="5" t="str">
        <f>IF('2026年度健診申込書'!C193&lt;&gt;"",VLOOKUP('2026年度健診申込書'!C193,マスタ!$F$2:$G$11,2,0),"")</f>
        <v/>
      </c>
      <c r="D181" s="7"/>
      <c r="E181" s="7"/>
      <c r="F181" s="7"/>
      <c r="G181" s="7"/>
      <c r="H181" s="5" t="str">
        <f>IF('2026年度健診申込書'!S193&lt;&gt;"",VLOOKUP('2026年度健診申込書'!S193,CourseMaster!$D$1:$G$1002,4,FALSE),IF('2026年度健診申込書'!T193&lt;&gt;"",VLOOKUP('2026年度健診申込書'!T193,CourseMaster!$D$1:$G$1002,4,FALSE),""))</f>
        <v/>
      </c>
      <c r="I181" s="7"/>
      <c r="J181" s="5" t="str">
        <f>CONCATENATE(TRIM(ASC('2026年度健診申込書'!I193))," ",TRIM(ASC('2026年度健診申込書'!J193)))</f>
        <v xml:space="preserve"> </v>
      </c>
      <c r="K181" s="6" t="str">
        <f>CONCATENATE(TRIM('2026年度健診申込書'!K193),"　",TRIM('2026年度健診申込書'!L193))</f>
        <v>　</v>
      </c>
      <c r="L181" s="5" t="str">
        <f>IFERROR(VLOOKUP('2026年度健診申込書'!N193,マスタ!$H$2:$I$3,2,0),"")</f>
        <v/>
      </c>
      <c r="M181" s="5" t="str">
        <f>IF('2026年度健診申込書'!O193&lt;&gt;"",TEXT('2026年度健診申込書'!O193,"YYYY")&amp;TEXT('2026年度健診申込書'!O193,"MM")&amp;TEXT('2026年度健診申込書'!O193,"DD"),"")</f>
        <v/>
      </c>
      <c r="N181" s="5"/>
      <c r="O181" s="5"/>
      <c r="P181" s="8" t="str">
        <f>IF('2026年度健診申込書'!$I193&lt;&gt;"",'2026年度健診申込書'!$C$11,"")</f>
        <v/>
      </c>
      <c r="Q181" s="8" t="str">
        <f>IF('2026年度健診申込書'!$C$10=0,"",IF('2026年度健診申込書'!$P193&lt;&gt;"",'2026年度健診申込書'!$C$10,""))</f>
        <v/>
      </c>
      <c r="R181" s="5" t="str">
        <f>IF('2026年度健診申込書'!P193&lt;&gt;"",'2026年度健診申込書'!P193,"")</f>
        <v/>
      </c>
      <c r="S181" s="5" t="str">
        <f>IF('2026年度健診申込書'!K193&lt;&gt;"",IF('2026年度健診申込書'!$H$7="左記ご住所に送付","2",""),"")</f>
        <v/>
      </c>
      <c r="T181" s="5"/>
      <c r="U181" s="5"/>
      <c r="V181" s="5"/>
      <c r="W181" s="5"/>
      <c r="X181" s="5"/>
      <c r="Y181" s="5"/>
      <c r="Z181" s="5"/>
      <c r="AA181" s="9"/>
      <c r="AB181" s="7" t="str">
        <f t="shared" si="40"/>
        <v/>
      </c>
      <c r="AC181" s="9"/>
      <c r="AD181" s="7" t="str">
        <f t="shared" si="41"/>
        <v/>
      </c>
      <c r="AE181" s="5"/>
      <c r="AF181" s="7" t="str">
        <f t="shared" si="42"/>
        <v/>
      </c>
      <c r="AG181" s="5"/>
      <c r="AH181" s="7" t="str">
        <f t="shared" si="43"/>
        <v/>
      </c>
      <c r="AI181" s="5"/>
      <c r="AJ181" s="7" t="str">
        <f t="shared" si="44"/>
        <v/>
      </c>
      <c r="AK181" s="5"/>
      <c r="AL181" s="7" t="str">
        <f t="shared" si="45"/>
        <v/>
      </c>
      <c r="AM181" s="5"/>
      <c r="AN181" s="7" t="str">
        <f t="shared" si="46"/>
        <v/>
      </c>
      <c r="AO181" s="5"/>
      <c r="AP181" s="7" t="str">
        <f t="shared" si="47"/>
        <v/>
      </c>
      <c r="AQ181" s="5"/>
      <c r="AR181" s="7" t="str">
        <f t="shared" si="48"/>
        <v/>
      </c>
      <c r="AS181" s="5"/>
      <c r="AT181" s="7" t="str">
        <f t="shared" si="49"/>
        <v/>
      </c>
      <c r="AU181" s="5"/>
      <c r="AV181" s="5"/>
      <c r="AW181" s="5"/>
      <c r="AX181" s="5"/>
      <c r="AY181" s="5"/>
      <c r="AZ181" s="5"/>
      <c r="BA181" s="5"/>
    </row>
    <row r="182" spans="1:53" ht="14.25">
      <c r="A182" s="4"/>
      <c r="B182" s="5" t="str">
        <f>IF('2026年度健診申込書'!B194&lt;&gt;"",TEXT('2026年度健診申込書'!B194,"YYYY")&amp;TEXT('2026年度健診申込書'!B194,"MM")&amp;TEXT('2026年度健診申込書'!B194,"DD"),"")</f>
        <v/>
      </c>
      <c r="C182" s="5" t="str">
        <f>IF('2026年度健診申込書'!C194&lt;&gt;"",VLOOKUP('2026年度健診申込書'!C194,マスタ!$F$2:$G$11,2,0),"")</f>
        <v/>
      </c>
      <c r="D182" s="7"/>
      <c r="E182" s="7"/>
      <c r="F182" s="7"/>
      <c r="G182" s="7"/>
      <c r="H182" s="5" t="str">
        <f>IF('2026年度健診申込書'!S194&lt;&gt;"",VLOOKUP('2026年度健診申込書'!S194,CourseMaster!$D$1:$G$1002,4,FALSE),IF('2026年度健診申込書'!T194&lt;&gt;"",VLOOKUP('2026年度健診申込書'!T194,CourseMaster!$D$1:$G$1002,4,FALSE),""))</f>
        <v/>
      </c>
      <c r="I182" s="7"/>
      <c r="J182" s="5" t="str">
        <f>CONCATENATE(TRIM(ASC('2026年度健診申込書'!I194))," ",TRIM(ASC('2026年度健診申込書'!J194)))</f>
        <v xml:space="preserve"> </v>
      </c>
      <c r="K182" s="6" t="str">
        <f>CONCATENATE(TRIM('2026年度健診申込書'!K194),"　",TRIM('2026年度健診申込書'!L194))</f>
        <v>　</v>
      </c>
      <c r="L182" s="5" t="str">
        <f>IFERROR(VLOOKUP('2026年度健診申込書'!N194,マスタ!$H$2:$I$3,2,0),"")</f>
        <v/>
      </c>
      <c r="M182" s="5" t="str">
        <f>IF('2026年度健診申込書'!O194&lt;&gt;"",TEXT('2026年度健診申込書'!O194,"YYYY")&amp;TEXT('2026年度健診申込書'!O194,"MM")&amp;TEXT('2026年度健診申込書'!O194,"DD"),"")</f>
        <v/>
      </c>
      <c r="N182" s="5"/>
      <c r="O182" s="5"/>
      <c r="P182" s="8" t="str">
        <f>IF('2026年度健診申込書'!$I194&lt;&gt;"",'2026年度健診申込書'!$C$11,"")</f>
        <v/>
      </c>
      <c r="Q182" s="8" t="str">
        <f>IF('2026年度健診申込書'!$C$10=0,"",IF('2026年度健診申込書'!$P194&lt;&gt;"",'2026年度健診申込書'!$C$10,""))</f>
        <v/>
      </c>
      <c r="R182" s="5" t="str">
        <f>IF('2026年度健診申込書'!P194&lt;&gt;"",'2026年度健診申込書'!P194,"")</f>
        <v/>
      </c>
      <c r="S182" s="5" t="str">
        <f>IF('2026年度健診申込書'!K194&lt;&gt;"",IF('2026年度健診申込書'!$H$7="左記ご住所に送付","2",""),"")</f>
        <v/>
      </c>
      <c r="T182" s="5"/>
      <c r="U182" s="5"/>
      <c r="V182" s="5"/>
      <c r="W182" s="5"/>
      <c r="X182" s="5"/>
      <c r="Y182" s="5"/>
      <c r="Z182" s="5"/>
      <c r="AA182" s="9"/>
      <c r="AB182" s="7" t="str">
        <f t="shared" si="40"/>
        <v/>
      </c>
      <c r="AC182" s="9"/>
      <c r="AD182" s="7" t="str">
        <f t="shared" si="41"/>
        <v/>
      </c>
      <c r="AE182" s="5"/>
      <c r="AF182" s="7" t="str">
        <f t="shared" si="42"/>
        <v/>
      </c>
      <c r="AG182" s="5"/>
      <c r="AH182" s="7" t="str">
        <f t="shared" si="43"/>
        <v/>
      </c>
      <c r="AI182" s="5"/>
      <c r="AJ182" s="7" t="str">
        <f t="shared" si="44"/>
        <v/>
      </c>
      <c r="AK182" s="5"/>
      <c r="AL182" s="7" t="str">
        <f t="shared" si="45"/>
        <v/>
      </c>
      <c r="AM182" s="5"/>
      <c r="AN182" s="7" t="str">
        <f t="shared" si="46"/>
        <v/>
      </c>
      <c r="AO182" s="5"/>
      <c r="AP182" s="7" t="str">
        <f t="shared" si="47"/>
        <v/>
      </c>
      <c r="AQ182" s="5"/>
      <c r="AR182" s="7" t="str">
        <f t="shared" si="48"/>
        <v/>
      </c>
      <c r="AS182" s="5"/>
      <c r="AT182" s="7" t="str">
        <f t="shared" si="49"/>
        <v/>
      </c>
      <c r="AU182" s="5"/>
      <c r="AV182" s="5"/>
      <c r="AW182" s="5"/>
      <c r="AX182" s="5"/>
      <c r="AY182" s="5"/>
      <c r="AZ182" s="5"/>
      <c r="BA182" s="5"/>
    </row>
    <row r="183" spans="1:53" ht="14.25">
      <c r="A183" s="4"/>
      <c r="B183" s="5" t="str">
        <f>IF('2026年度健診申込書'!B195&lt;&gt;"",TEXT('2026年度健診申込書'!B195,"YYYY")&amp;TEXT('2026年度健診申込書'!B195,"MM")&amp;TEXT('2026年度健診申込書'!B195,"DD"),"")</f>
        <v/>
      </c>
      <c r="C183" s="5" t="str">
        <f>IF('2026年度健診申込書'!C195&lt;&gt;"",VLOOKUP('2026年度健診申込書'!C195,マスタ!$F$2:$G$11,2,0),"")</f>
        <v/>
      </c>
      <c r="D183" s="7"/>
      <c r="E183" s="7"/>
      <c r="F183" s="7"/>
      <c r="G183" s="7"/>
      <c r="H183" s="5" t="str">
        <f>IF('2026年度健診申込書'!S195&lt;&gt;"",VLOOKUP('2026年度健診申込書'!S195,CourseMaster!$D$1:$G$1002,4,FALSE),IF('2026年度健診申込書'!T195&lt;&gt;"",VLOOKUP('2026年度健診申込書'!T195,CourseMaster!$D$1:$G$1002,4,FALSE),""))</f>
        <v/>
      </c>
      <c r="I183" s="7"/>
      <c r="J183" s="5" t="str">
        <f>CONCATENATE(TRIM(ASC('2026年度健診申込書'!I195))," ",TRIM(ASC('2026年度健診申込書'!J195)))</f>
        <v xml:space="preserve"> </v>
      </c>
      <c r="K183" s="6" t="str">
        <f>CONCATENATE(TRIM('2026年度健診申込書'!K195),"　",TRIM('2026年度健診申込書'!L195))</f>
        <v>　</v>
      </c>
      <c r="L183" s="5" t="str">
        <f>IFERROR(VLOOKUP('2026年度健診申込書'!N195,マスタ!$H$2:$I$3,2,0),"")</f>
        <v/>
      </c>
      <c r="M183" s="5" t="str">
        <f>IF('2026年度健診申込書'!O195&lt;&gt;"",TEXT('2026年度健診申込書'!O195,"YYYY")&amp;TEXT('2026年度健診申込書'!O195,"MM")&amp;TEXT('2026年度健診申込書'!O195,"DD"),"")</f>
        <v/>
      </c>
      <c r="N183" s="5"/>
      <c r="O183" s="5"/>
      <c r="P183" s="8" t="str">
        <f>IF('2026年度健診申込書'!$I195&lt;&gt;"",'2026年度健診申込書'!$C$11,"")</f>
        <v/>
      </c>
      <c r="Q183" s="8" t="str">
        <f>IF('2026年度健診申込書'!$C$10=0,"",IF('2026年度健診申込書'!$P195&lt;&gt;"",'2026年度健診申込書'!$C$10,""))</f>
        <v/>
      </c>
      <c r="R183" s="5" t="str">
        <f>IF('2026年度健診申込書'!P195&lt;&gt;"",'2026年度健診申込書'!P195,"")</f>
        <v/>
      </c>
      <c r="S183" s="5" t="str">
        <f>IF('2026年度健診申込書'!K195&lt;&gt;"",IF('2026年度健診申込書'!$H$7="左記ご住所に送付","2",""),"")</f>
        <v/>
      </c>
      <c r="T183" s="5"/>
      <c r="U183" s="5"/>
      <c r="V183" s="5"/>
      <c r="W183" s="5"/>
      <c r="X183" s="5"/>
      <c r="Y183" s="5"/>
      <c r="Z183" s="5"/>
      <c r="AA183" s="9"/>
      <c r="AB183" s="7" t="str">
        <f t="shared" si="40"/>
        <v/>
      </c>
      <c r="AC183" s="9"/>
      <c r="AD183" s="7" t="str">
        <f t="shared" si="41"/>
        <v/>
      </c>
      <c r="AE183" s="5"/>
      <c r="AF183" s="7" t="str">
        <f t="shared" si="42"/>
        <v/>
      </c>
      <c r="AG183" s="5"/>
      <c r="AH183" s="7" t="str">
        <f t="shared" si="43"/>
        <v/>
      </c>
      <c r="AI183" s="5"/>
      <c r="AJ183" s="7" t="str">
        <f t="shared" si="44"/>
        <v/>
      </c>
      <c r="AK183" s="5"/>
      <c r="AL183" s="7" t="str">
        <f t="shared" si="45"/>
        <v/>
      </c>
      <c r="AM183" s="5"/>
      <c r="AN183" s="7" t="str">
        <f t="shared" si="46"/>
        <v/>
      </c>
      <c r="AO183" s="5"/>
      <c r="AP183" s="7" t="str">
        <f t="shared" si="47"/>
        <v/>
      </c>
      <c r="AQ183" s="5"/>
      <c r="AR183" s="7" t="str">
        <f t="shared" si="48"/>
        <v/>
      </c>
      <c r="AS183" s="5"/>
      <c r="AT183" s="7" t="str">
        <f t="shared" si="49"/>
        <v/>
      </c>
      <c r="AU183" s="5"/>
      <c r="AV183" s="5"/>
      <c r="AW183" s="5"/>
      <c r="AX183" s="5"/>
      <c r="AY183" s="5"/>
      <c r="AZ183" s="5"/>
      <c r="BA183" s="5"/>
    </row>
    <row r="184" spans="1:53" ht="14.25">
      <c r="A184" s="4"/>
      <c r="B184" s="5" t="str">
        <f>IF('2026年度健診申込書'!B196&lt;&gt;"",TEXT('2026年度健診申込書'!B196,"YYYY")&amp;TEXT('2026年度健診申込書'!B196,"MM")&amp;TEXT('2026年度健診申込書'!B196,"DD"),"")</f>
        <v/>
      </c>
      <c r="C184" s="5" t="str">
        <f>IF('2026年度健診申込書'!C196&lt;&gt;"",VLOOKUP('2026年度健診申込書'!C196,マスタ!$F$2:$G$11,2,0),"")</f>
        <v/>
      </c>
      <c r="D184" s="7"/>
      <c r="E184" s="7"/>
      <c r="F184" s="7"/>
      <c r="G184" s="7"/>
      <c r="H184" s="5" t="str">
        <f>IF('2026年度健診申込書'!S196&lt;&gt;"",VLOOKUP('2026年度健診申込書'!S196,CourseMaster!$D$1:$G$1002,4,FALSE),IF('2026年度健診申込書'!T196&lt;&gt;"",VLOOKUP('2026年度健診申込書'!T196,CourseMaster!$D$1:$G$1002,4,FALSE),""))</f>
        <v/>
      </c>
      <c r="I184" s="7"/>
      <c r="J184" s="5" t="str">
        <f>CONCATENATE(TRIM(ASC('2026年度健診申込書'!I196))," ",TRIM(ASC('2026年度健診申込書'!J196)))</f>
        <v xml:space="preserve"> </v>
      </c>
      <c r="K184" s="6" t="str">
        <f>CONCATENATE(TRIM('2026年度健診申込書'!K196),"　",TRIM('2026年度健診申込書'!L196))</f>
        <v>　</v>
      </c>
      <c r="L184" s="5" t="str">
        <f>IFERROR(VLOOKUP('2026年度健診申込書'!N196,マスタ!$H$2:$I$3,2,0),"")</f>
        <v/>
      </c>
      <c r="M184" s="5" t="str">
        <f>IF('2026年度健診申込書'!O196&lt;&gt;"",TEXT('2026年度健診申込書'!O196,"YYYY")&amp;TEXT('2026年度健診申込書'!O196,"MM")&amp;TEXT('2026年度健診申込書'!O196,"DD"),"")</f>
        <v/>
      </c>
      <c r="N184" s="5"/>
      <c r="O184" s="5"/>
      <c r="P184" s="8" t="str">
        <f>IF('2026年度健診申込書'!$I196&lt;&gt;"",'2026年度健診申込書'!$C$11,"")</f>
        <v/>
      </c>
      <c r="Q184" s="8" t="str">
        <f>IF('2026年度健診申込書'!$C$10=0,"",IF('2026年度健診申込書'!$P196&lt;&gt;"",'2026年度健診申込書'!$C$10,""))</f>
        <v/>
      </c>
      <c r="R184" s="5" t="str">
        <f>IF('2026年度健診申込書'!P196&lt;&gt;"",'2026年度健診申込書'!P196,"")</f>
        <v/>
      </c>
      <c r="S184" s="5" t="str">
        <f>IF('2026年度健診申込書'!K196&lt;&gt;"",IF('2026年度健診申込書'!$H$7="左記ご住所に送付","2",""),"")</f>
        <v/>
      </c>
      <c r="T184" s="5"/>
      <c r="U184" s="5"/>
      <c r="V184" s="5"/>
      <c r="W184" s="5"/>
      <c r="X184" s="5"/>
      <c r="Y184" s="5"/>
      <c r="Z184" s="5"/>
      <c r="AA184" s="9"/>
      <c r="AB184" s="7" t="str">
        <f t="shared" si="40"/>
        <v/>
      </c>
      <c r="AC184" s="9"/>
      <c r="AD184" s="7" t="str">
        <f t="shared" si="41"/>
        <v/>
      </c>
      <c r="AE184" s="5"/>
      <c r="AF184" s="7" t="str">
        <f t="shared" si="42"/>
        <v/>
      </c>
      <c r="AG184" s="5"/>
      <c r="AH184" s="7" t="str">
        <f t="shared" si="43"/>
        <v/>
      </c>
      <c r="AI184" s="5"/>
      <c r="AJ184" s="7" t="str">
        <f t="shared" si="44"/>
        <v/>
      </c>
      <c r="AK184" s="5"/>
      <c r="AL184" s="7" t="str">
        <f t="shared" si="45"/>
        <v/>
      </c>
      <c r="AM184" s="5"/>
      <c r="AN184" s="7" t="str">
        <f t="shared" si="46"/>
        <v/>
      </c>
      <c r="AO184" s="5"/>
      <c r="AP184" s="7" t="str">
        <f t="shared" si="47"/>
        <v/>
      </c>
      <c r="AQ184" s="5"/>
      <c r="AR184" s="7" t="str">
        <f t="shared" si="48"/>
        <v/>
      </c>
      <c r="AS184" s="5"/>
      <c r="AT184" s="7" t="str">
        <f t="shared" si="49"/>
        <v/>
      </c>
      <c r="AU184" s="5"/>
      <c r="AV184" s="5"/>
      <c r="AW184" s="5"/>
      <c r="AX184" s="5"/>
      <c r="AY184" s="5"/>
      <c r="AZ184" s="5"/>
      <c r="BA184" s="5"/>
    </row>
    <row r="185" spans="1:53" ht="14.25">
      <c r="A185" s="4"/>
      <c r="B185" s="5" t="str">
        <f>IF('2026年度健診申込書'!B197&lt;&gt;"",TEXT('2026年度健診申込書'!B197,"YYYY")&amp;TEXT('2026年度健診申込書'!B197,"MM")&amp;TEXT('2026年度健診申込書'!B197,"DD"),"")</f>
        <v/>
      </c>
      <c r="C185" s="5" t="str">
        <f>IF('2026年度健診申込書'!C197&lt;&gt;"",VLOOKUP('2026年度健診申込書'!C197,マスタ!$F$2:$G$11,2,0),"")</f>
        <v/>
      </c>
      <c r="D185" s="7"/>
      <c r="E185" s="7"/>
      <c r="F185" s="7"/>
      <c r="G185" s="7"/>
      <c r="H185" s="5" t="str">
        <f>IF('2026年度健診申込書'!S197&lt;&gt;"",VLOOKUP('2026年度健診申込書'!S197,CourseMaster!$D$1:$G$1002,4,FALSE),IF('2026年度健診申込書'!T197&lt;&gt;"",VLOOKUP('2026年度健診申込書'!T197,CourseMaster!$D$1:$G$1002,4,FALSE),""))</f>
        <v/>
      </c>
      <c r="I185" s="7"/>
      <c r="J185" s="5" t="str">
        <f>CONCATENATE(TRIM(ASC('2026年度健診申込書'!I197))," ",TRIM(ASC('2026年度健診申込書'!J197)))</f>
        <v xml:space="preserve"> </v>
      </c>
      <c r="K185" s="6" t="str">
        <f>CONCATENATE(TRIM('2026年度健診申込書'!K197),"　",TRIM('2026年度健診申込書'!L197))</f>
        <v>　</v>
      </c>
      <c r="L185" s="5" t="str">
        <f>IFERROR(VLOOKUP('2026年度健診申込書'!N197,マスタ!$H$2:$I$3,2,0),"")</f>
        <v/>
      </c>
      <c r="M185" s="5" t="str">
        <f>IF('2026年度健診申込書'!O197&lt;&gt;"",TEXT('2026年度健診申込書'!O197,"YYYY")&amp;TEXT('2026年度健診申込書'!O197,"MM")&amp;TEXT('2026年度健診申込書'!O197,"DD"),"")</f>
        <v/>
      </c>
      <c r="N185" s="5"/>
      <c r="O185" s="5"/>
      <c r="P185" s="8" t="str">
        <f>IF('2026年度健診申込書'!$I197&lt;&gt;"",'2026年度健診申込書'!$C$11,"")</f>
        <v/>
      </c>
      <c r="Q185" s="8" t="str">
        <f>IF('2026年度健診申込書'!$C$10=0,"",IF('2026年度健診申込書'!$P197&lt;&gt;"",'2026年度健診申込書'!$C$10,""))</f>
        <v/>
      </c>
      <c r="R185" s="5" t="str">
        <f>IF('2026年度健診申込書'!P197&lt;&gt;"",'2026年度健診申込書'!P197,"")</f>
        <v/>
      </c>
      <c r="S185" s="5" t="str">
        <f>IF('2026年度健診申込書'!K197&lt;&gt;"",IF('2026年度健診申込書'!$H$7="左記ご住所に送付","2",""),"")</f>
        <v/>
      </c>
      <c r="T185" s="5"/>
      <c r="U185" s="5"/>
      <c r="V185" s="5"/>
      <c r="W185" s="5"/>
      <c r="X185" s="5"/>
      <c r="Y185" s="5"/>
      <c r="Z185" s="5"/>
      <c r="AA185" s="9"/>
      <c r="AB185" s="7" t="str">
        <f t="shared" si="40"/>
        <v/>
      </c>
      <c r="AC185" s="9"/>
      <c r="AD185" s="7" t="str">
        <f t="shared" si="41"/>
        <v/>
      </c>
      <c r="AE185" s="5"/>
      <c r="AF185" s="7" t="str">
        <f t="shared" si="42"/>
        <v/>
      </c>
      <c r="AG185" s="5"/>
      <c r="AH185" s="7" t="str">
        <f t="shared" si="43"/>
        <v/>
      </c>
      <c r="AI185" s="5"/>
      <c r="AJ185" s="7" t="str">
        <f t="shared" si="44"/>
        <v/>
      </c>
      <c r="AK185" s="5"/>
      <c r="AL185" s="7" t="str">
        <f t="shared" si="45"/>
        <v/>
      </c>
      <c r="AM185" s="5"/>
      <c r="AN185" s="7" t="str">
        <f t="shared" si="46"/>
        <v/>
      </c>
      <c r="AO185" s="5"/>
      <c r="AP185" s="7" t="str">
        <f t="shared" si="47"/>
        <v/>
      </c>
      <c r="AQ185" s="5"/>
      <c r="AR185" s="7" t="str">
        <f t="shared" si="48"/>
        <v/>
      </c>
      <c r="AS185" s="5"/>
      <c r="AT185" s="7" t="str">
        <f t="shared" si="49"/>
        <v/>
      </c>
      <c r="AU185" s="5"/>
      <c r="AV185" s="5"/>
      <c r="AW185" s="5"/>
      <c r="AX185" s="5"/>
      <c r="AY185" s="5"/>
      <c r="AZ185" s="5"/>
      <c r="BA185" s="5"/>
    </row>
    <row r="186" spans="1:53" ht="14.25">
      <c r="A186" s="4"/>
      <c r="B186" s="5" t="str">
        <f>IF('2026年度健診申込書'!B198&lt;&gt;"",TEXT('2026年度健診申込書'!B198,"YYYY")&amp;TEXT('2026年度健診申込書'!B198,"MM")&amp;TEXT('2026年度健診申込書'!B198,"DD"),"")</f>
        <v/>
      </c>
      <c r="C186" s="5" t="str">
        <f>IF('2026年度健診申込書'!C198&lt;&gt;"",VLOOKUP('2026年度健診申込書'!C198,マスタ!$F$2:$G$11,2,0),"")</f>
        <v/>
      </c>
      <c r="D186" s="7"/>
      <c r="E186" s="7"/>
      <c r="F186" s="7"/>
      <c r="G186" s="7"/>
      <c r="H186" s="5" t="str">
        <f>IF('2026年度健診申込書'!S198&lt;&gt;"",VLOOKUP('2026年度健診申込書'!S198,CourseMaster!$D$1:$G$1002,4,FALSE),IF('2026年度健診申込書'!T198&lt;&gt;"",VLOOKUP('2026年度健診申込書'!T198,CourseMaster!$D$1:$G$1002,4,FALSE),""))</f>
        <v/>
      </c>
      <c r="I186" s="7"/>
      <c r="J186" s="5" t="str">
        <f>CONCATENATE(TRIM(ASC('2026年度健診申込書'!I198))," ",TRIM(ASC('2026年度健診申込書'!J198)))</f>
        <v xml:space="preserve"> </v>
      </c>
      <c r="K186" s="6" t="str">
        <f>CONCATENATE(TRIM('2026年度健診申込書'!K198),"　",TRIM('2026年度健診申込書'!L198))</f>
        <v>　</v>
      </c>
      <c r="L186" s="5" t="str">
        <f>IFERROR(VLOOKUP('2026年度健診申込書'!N198,マスタ!$H$2:$I$3,2,0),"")</f>
        <v/>
      </c>
      <c r="M186" s="5" t="str">
        <f>IF('2026年度健診申込書'!O198&lt;&gt;"",TEXT('2026年度健診申込書'!O198,"YYYY")&amp;TEXT('2026年度健診申込書'!O198,"MM")&amp;TEXT('2026年度健診申込書'!O198,"DD"),"")</f>
        <v/>
      </c>
      <c r="N186" s="5"/>
      <c r="O186" s="5"/>
      <c r="P186" s="8" t="str">
        <f>IF('2026年度健診申込書'!$I198&lt;&gt;"",'2026年度健診申込書'!$C$11,"")</f>
        <v/>
      </c>
      <c r="Q186" s="8" t="str">
        <f>IF('2026年度健診申込書'!$C$10=0,"",IF('2026年度健診申込書'!$P198&lt;&gt;"",'2026年度健診申込書'!$C$10,""))</f>
        <v/>
      </c>
      <c r="R186" s="5" t="str">
        <f>IF('2026年度健診申込書'!P198&lt;&gt;"",'2026年度健診申込書'!P198,"")</f>
        <v/>
      </c>
      <c r="S186" s="5" t="str">
        <f>IF('2026年度健診申込書'!K198&lt;&gt;"",IF('2026年度健診申込書'!$H$7="左記ご住所に送付","2",""),"")</f>
        <v/>
      </c>
      <c r="T186" s="5"/>
      <c r="U186" s="5"/>
      <c r="V186" s="5"/>
      <c r="W186" s="5"/>
      <c r="X186" s="5"/>
      <c r="Y186" s="5"/>
      <c r="Z186" s="5"/>
      <c r="AA186" s="9"/>
      <c r="AB186" s="7" t="str">
        <f t="shared" si="40"/>
        <v/>
      </c>
      <c r="AC186" s="9"/>
      <c r="AD186" s="7" t="str">
        <f t="shared" si="41"/>
        <v/>
      </c>
      <c r="AE186" s="5"/>
      <c r="AF186" s="7" t="str">
        <f t="shared" si="42"/>
        <v/>
      </c>
      <c r="AG186" s="5"/>
      <c r="AH186" s="7" t="str">
        <f t="shared" si="43"/>
        <v/>
      </c>
      <c r="AI186" s="5"/>
      <c r="AJ186" s="7" t="str">
        <f t="shared" si="44"/>
        <v/>
      </c>
      <c r="AK186" s="5"/>
      <c r="AL186" s="7" t="str">
        <f t="shared" si="45"/>
        <v/>
      </c>
      <c r="AM186" s="5"/>
      <c r="AN186" s="7" t="str">
        <f t="shared" si="46"/>
        <v/>
      </c>
      <c r="AO186" s="5"/>
      <c r="AP186" s="7" t="str">
        <f t="shared" si="47"/>
        <v/>
      </c>
      <c r="AQ186" s="5"/>
      <c r="AR186" s="7" t="str">
        <f t="shared" si="48"/>
        <v/>
      </c>
      <c r="AS186" s="5"/>
      <c r="AT186" s="7" t="str">
        <f t="shared" si="49"/>
        <v/>
      </c>
      <c r="AU186" s="5"/>
      <c r="AV186" s="5"/>
      <c r="AW186" s="5"/>
      <c r="AX186" s="5"/>
      <c r="AY186" s="5"/>
      <c r="AZ186" s="5"/>
      <c r="BA186" s="5"/>
    </row>
    <row r="187" spans="1:53" ht="14.25">
      <c r="A187" s="4"/>
      <c r="B187" s="5" t="str">
        <f>IF('2026年度健診申込書'!B199&lt;&gt;"",TEXT('2026年度健診申込書'!B199,"YYYY")&amp;TEXT('2026年度健診申込書'!B199,"MM")&amp;TEXT('2026年度健診申込書'!B199,"DD"),"")</f>
        <v/>
      </c>
      <c r="C187" s="5" t="str">
        <f>IF('2026年度健診申込書'!C199&lt;&gt;"",VLOOKUP('2026年度健診申込書'!C199,マスタ!$F$2:$G$11,2,0),"")</f>
        <v/>
      </c>
      <c r="D187" s="7"/>
      <c r="E187" s="7"/>
      <c r="F187" s="7"/>
      <c r="G187" s="7"/>
      <c r="H187" s="5" t="str">
        <f>IF('2026年度健診申込書'!S199&lt;&gt;"",VLOOKUP('2026年度健診申込書'!S199,CourseMaster!$D$1:$G$1002,4,FALSE),IF('2026年度健診申込書'!T199&lt;&gt;"",VLOOKUP('2026年度健診申込書'!T199,CourseMaster!$D$1:$G$1002,4,FALSE),""))</f>
        <v/>
      </c>
      <c r="I187" s="7"/>
      <c r="J187" s="5" t="str">
        <f>CONCATENATE(TRIM(ASC('2026年度健診申込書'!I199))," ",TRIM(ASC('2026年度健診申込書'!J199)))</f>
        <v xml:space="preserve"> </v>
      </c>
      <c r="K187" s="6" t="str">
        <f>CONCATENATE(TRIM('2026年度健診申込書'!K199),"　",TRIM('2026年度健診申込書'!L199))</f>
        <v>　</v>
      </c>
      <c r="L187" s="5" t="str">
        <f>IFERROR(VLOOKUP('2026年度健診申込書'!N199,マスタ!$H$2:$I$3,2,0),"")</f>
        <v/>
      </c>
      <c r="M187" s="5" t="str">
        <f>IF('2026年度健診申込書'!O199&lt;&gt;"",TEXT('2026年度健診申込書'!O199,"YYYY")&amp;TEXT('2026年度健診申込書'!O199,"MM")&amp;TEXT('2026年度健診申込書'!O199,"DD"),"")</f>
        <v/>
      </c>
      <c r="N187" s="5"/>
      <c r="O187" s="5"/>
      <c r="P187" s="8" t="str">
        <f>IF('2026年度健診申込書'!$I199&lt;&gt;"",'2026年度健診申込書'!$C$11,"")</f>
        <v/>
      </c>
      <c r="Q187" s="8" t="str">
        <f>IF('2026年度健診申込書'!$C$10=0,"",IF('2026年度健診申込書'!$P199&lt;&gt;"",'2026年度健診申込書'!$C$10,""))</f>
        <v/>
      </c>
      <c r="R187" s="5" t="str">
        <f>IF('2026年度健診申込書'!P199&lt;&gt;"",'2026年度健診申込書'!P199,"")</f>
        <v/>
      </c>
      <c r="S187" s="5" t="str">
        <f>IF('2026年度健診申込書'!K199&lt;&gt;"",IF('2026年度健診申込書'!$H$7="左記ご住所に送付","2",""),"")</f>
        <v/>
      </c>
      <c r="T187" s="5"/>
      <c r="U187" s="5"/>
      <c r="V187" s="5"/>
      <c r="W187" s="5"/>
      <c r="X187" s="5"/>
      <c r="Y187" s="5"/>
      <c r="Z187" s="5"/>
      <c r="AA187" s="9"/>
      <c r="AB187" s="7" t="str">
        <f t="shared" si="40"/>
        <v/>
      </c>
      <c r="AC187" s="9"/>
      <c r="AD187" s="7" t="str">
        <f t="shared" si="41"/>
        <v/>
      </c>
      <c r="AE187" s="5"/>
      <c r="AF187" s="7" t="str">
        <f t="shared" si="42"/>
        <v/>
      </c>
      <c r="AG187" s="5"/>
      <c r="AH187" s="7" t="str">
        <f t="shared" si="43"/>
        <v/>
      </c>
      <c r="AI187" s="5"/>
      <c r="AJ187" s="7" t="str">
        <f t="shared" si="44"/>
        <v/>
      </c>
      <c r="AK187" s="5"/>
      <c r="AL187" s="7" t="str">
        <f t="shared" si="45"/>
        <v/>
      </c>
      <c r="AM187" s="5"/>
      <c r="AN187" s="7" t="str">
        <f t="shared" si="46"/>
        <v/>
      </c>
      <c r="AO187" s="5"/>
      <c r="AP187" s="7" t="str">
        <f t="shared" si="47"/>
        <v/>
      </c>
      <c r="AQ187" s="5"/>
      <c r="AR187" s="7" t="str">
        <f t="shared" si="48"/>
        <v/>
      </c>
      <c r="AS187" s="5"/>
      <c r="AT187" s="7" t="str">
        <f t="shared" si="49"/>
        <v/>
      </c>
      <c r="AU187" s="5"/>
      <c r="AV187" s="5"/>
      <c r="AW187" s="5"/>
      <c r="AX187" s="5"/>
      <c r="AY187" s="5"/>
      <c r="AZ187" s="5"/>
      <c r="BA187" s="5"/>
    </row>
    <row r="188" spans="1:53" ht="14.25">
      <c r="A188" s="4"/>
      <c r="B188" s="5" t="str">
        <f>IF('2026年度健診申込書'!B200&lt;&gt;"",TEXT('2026年度健診申込書'!B200,"YYYY")&amp;TEXT('2026年度健診申込書'!B200,"MM")&amp;TEXT('2026年度健診申込書'!B200,"DD"),"")</f>
        <v/>
      </c>
      <c r="C188" s="5" t="str">
        <f>IF('2026年度健診申込書'!C200&lt;&gt;"",VLOOKUP('2026年度健診申込書'!C200,マスタ!$F$2:$G$11,2,0),"")</f>
        <v/>
      </c>
      <c r="D188" s="7"/>
      <c r="E188" s="7"/>
      <c r="F188" s="7"/>
      <c r="G188" s="7"/>
      <c r="H188" s="5" t="str">
        <f>IF('2026年度健診申込書'!S200&lt;&gt;"",VLOOKUP('2026年度健診申込書'!S200,CourseMaster!$D$1:$G$1002,4,FALSE),IF('2026年度健診申込書'!T200&lt;&gt;"",VLOOKUP('2026年度健診申込書'!T200,CourseMaster!$D$1:$G$1002,4,FALSE),""))</f>
        <v/>
      </c>
      <c r="I188" s="7"/>
      <c r="J188" s="5" t="str">
        <f>CONCATENATE(TRIM(ASC('2026年度健診申込書'!I200))," ",TRIM(ASC('2026年度健診申込書'!J200)))</f>
        <v xml:space="preserve"> </v>
      </c>
      <c r="K188" s="6" t="str">
        <f>CONCATENATE(TRIM('2026年度健診申込書'!K200),"　",TRIM('2026年度健診申込書'!L200))</f>
        <v>　</v>
      </c>
      <c r="L188" s="5" t="str">
        <f>IFERROR(VLOOKUP('2026年度健診申込書'!N200,マスタ!$H$2:$I$3,2,0),"")</f>
        <v/>
      </c>
      <c r="M188" s="5" t="str">
        <f>IF('2026年度健診申込書'!O200&lt;&gt;"",TEXT('2026年度健診申込書'!O200,"YYYY")&amp;TEXT('2026年度健診申込書'!O200,"MM")&amp;TEXT('2026年度健診申込書'!O200,"DD"),"")</f>
        <v/>
      </c>
      <c r="N188" s="5"/>
      <c r="O188" s="5"/>
      <c r="P188" s="8" t="str">
        <f>IF('2026年度健診申込書'!$I200&lt;&gt;"",'2026年度健診申込書'!$C$11,"")</f>
        <v/>
      </c>
      <c r="Q188" s="8" t="str">
        <f>IF('2026年度健診申込書'!$C$10=0,"",IF('2026年度健診申込書'!$P200&lt;&gt;"",'2026年度健診申込書'!$C$10,""))</f>
        <v/>
      </c>
      <c r="R188" s="5" t="str">
        <f>IF('2026年度健診申込書'!P200&lt;&gt;"",'2026年度健診申込書'!P200,"")</f>
        <v/>
      </c>
      <c r="S188" s="5" t="str">
        <f>IF('2026年度健診申込書'!K200&lt;&gt;"",IF('2026年度健診申込書'!$H$7="左記ご住所に送付","2",""),"")</f>
        <v/>
      </c>
      <c r="T188" s="5"/>
      <c r="U188" s="5"/>
      <c r="V188" s="5"/>
      <c r="W188" s="5"/>
      <c r="X188" s="5"/>
      <c r="Y188" s="5"/>
      <c r="Z188" s="5"/>
      <c r="AA188" s="9"/>
      <c r="AB188" s="7" t="str">
        <f t="shared" si="40"/>
        <v/>
      </c>
      <c r="AC188" s="9"/>
      <c r="AD188" s="7" t="str">
        <f t="shared" si="41"/>
        <v/>
      </c>
      <c r="AE188" s="5"/>
      <c r="AF188" s="7" t="str">
        <f t="shared" si="42"/>
        <v/>
      </c>
      <c r="AG188" s="5"/>
      <c r="AH188" s="7" t="str">
        <f t="shared" si="43"/>
        <v/>
      </c>
      <c r="AI188" s="5"/>
      <c r="AJ188" s="7" t="str">
        <f t="shared" si="44"/>
        <v/>
      </c>
      <c r="AK188" s="5"/>
      <c r="AL188" s="7" t="str">
        <f t="shared" si="45"/>
        <v/>
      </c>
      <c r="AM188" s="5"/>
      <c r="AN188" s="7" t="str">
        <f t="shared" si="46"/>
        <v/>
      </c>
      <c r="AO188" s="5"/>
      <c r="AP188" s="7" t="str">
        <f t="shared" si="47"/>
        <v/>
      </c>
      <c r="AQ188" s="5"/>
      <c r="AR188" s="7" t="str">
        <f t="shared" si="48"/>
        <v/>
      </c>
      <c r="AS188" s="5"/>
      <c r="AT188" s="7" t="str">
        <f t="shared" si="49"/>
        <v/>
      </c>
      <c r="AU188" s="5"/>
      <c r="AV188" s="5"/>
      <c r="AW188" s="5"/>
      <c r="AX188" s="5"/>
      <c r="AY188" s="5"/>
      <c r="AZ188" s="5"/>
      <c r="BA188" s="5"/>
    </row>
    <row r="189" spans="1:53" ht="14.25">
      <c r="A189" s="4"/>
      <c r="B189" s="5" t="str">
        <f>IF('2026年度健診申込書'!B201&lt;&gt;"",TEXT('2026年度健診申込書'!B201,"YYYY")&amp;TEXT('2026年度健診申込書'!B201,"MM")&amp;TEXT('2026年度健診申込書'!B201,"DD"),"")</f>
        <v/>
      </c>
      <c r="C189" s="5" t="str">
        <f>IF('2026年度健診申込書'!C201&lt;&gt;"",VLOOKUP('2026年度健診申込書'!C201,マスタ!$F$2:$G$11,2,0),"")</f>
        <v/>
      </c>
      <c r="D189" s="7"/>
      <c r="E189" s="7"/>
      <c r="F189" s="7"/>
      <c r="G189" s="7"/>
      <c r="H189" s="5" t="str">
        <f>IF('2026年度健診申込書'!S201&lt;&gt;"",VLOOKUP('2026年度健診申込書'!S201,CourseMaster!$D$1:$G$1002,4,FALSE),IF('2026年度健診申込書'!T201&lt;&gt;"",VLOOKUP('2026年度健診申込書'!T201,CourseMaster!$D$1:$G$1002,4,FALSE),""))</f>
        <v/>
      </c>
      <c r="I189" s="7"/>
      <c r="J189" s="5" t="str">
        <f>CONCATENATE(TRIM(ASC('2026年度健診申込書'!I201))," ",TRIM(ASC('2026年度健診申込書'!J201)))</f>
        <v xml:space="preserve"> </v>
      </c>
      <c r="K189" s="6" t="str">
        <f>CONCATENATE(TRIM('2026年度健診申込書'!K201),"　",TRIM('2026年度健診申込書'!L201))</f>
        <v>　</v>
      </c>
      <c r="L189" s="5" t="str">
        <f>IFERROR(VLOOKUP('2026年度健診申込書'!N201,マスタ!$H$2:$I$3,2,0),"")</f>
        <v/>
      </c>
      <c r="M189" s="5" t="str">
        <f>IF('2026年度健診申込書'!O201&lt;&gt;"",TEXT('2026年度健診申込書'!O201,"YYYY")&amp;TEXT('2026年度健診申込書'!O201,"MM")&amp;TEXT('2026年度健診申込書'!O201,"DD"),"")</f>
        <v/>
      </c>
      <c r="N189" s="5"/>
      <c r="O189" s="5"/>
      <c r="P189" s="8" t="str">
        <f>IF('2026年度健診申込書'!$I201&lt;&gt;"",'2026年度健診申込書'!$C$11,"")</f>
        <v/>
      </c>
      <c r="Q189" s="8" t="str">
        <f>IF('2026年度健診申込書'!$C$10=0,"",IF('2026年度健診申込書'!$P201&lt;&gt;"",'2026年度健診申込書'!$C$10,""))</f>
        <v/>
      </c>
      <c r="R189" s="5" t="str">
        <f>IF('2026年度健診申込書'!P201&lt;&gt;"",'2026年度健診申込書'!P201,"")</f>
        <v/>
      </c>
      <c r="S189" s="5" t="str">
        <f>IF('2026年度健診申込書'!K201&lt;&gt;"",IF('2026年度健診申込書'!$H$7="左記ご住所に送付","2",""),"")</f>
        <v/>
      </c>
      <c r="T189" s="5"/>
      <c r="U189" s="5"/>
      <c r="V189" s="5"/>
      <c r="W189" s="5"/>
      <c r="X189" s="5"/>
      <c r="Y189" s="5"/>
      <c r="Z189" s="5"/>
      <c r="AA189" s="9"/>
      <c r="AB189" s="7" t="str">
        <f t="shared" si="40"/>
        <v/>
      </c>
      <c r="AC189" s="9"/>
      <c r="AD189" s="7" t="str">
        <f t="shared" si="41"/>
        <v/>
      </c>
      <c r="AE189" s="5"/>
      <c r="AF189" s="7" t="str">
        <f t="shared" si="42"/>
        <v/>
      </c>
      <c r="AG189" s="5"/>
      <c r="AH189" s="7" t="str">
        <f t="shared" si="43"/>
        <v/>
      </c>
      <c r="AI189" s="5"/>
      <c r="AJ189" s="7" t="str">
        <f t="shared" si="44"/>
        <v/>
      </c>
      <c r="AK189" s="5"/>
      <c r="AL189" s="7" t="str">
        <f t="shared" si="45"/>
        <v/>
      </c>
      <c r="AM189" s="5"/>
      <c r="AN189" s="7" t="str">
        <f t="shared" si="46"/>
        <v/>
      </c>
      <c r="AO189" s="5"/>
      <c r="AP189" s="7" t="str">
        <f t="shared" si="47"/>
        <v/>
      </c>
      <c r="AQ189" s="5"/>
      <c r="AR189" s="7" t="str">
        <f t="shared" si="48"/>
        <v/>
      </c>
      <c r="AS189" s="5"/>
      <c r="AT189" s="7" t="str">
        <f t="shared" si="49"/>
        <v/>
      </c>
      <c r="AU189" s="5"/>
      <c r="AV189" s="5"/>
      <c r="AW189" s="5"/>
      <c r="AX189" s="5"/>
      <c r="AY189" s="5"/>
      <c r="AZ189" s="5"/>
      <c r="BA189" s="5"/>
    </row>
    <row r="190" spans="1:53" ht="14.25">
      <c r="A190" s="4"/>
      <c r="B190" s="5" t="str">
        <f>IF('2026年度健診申込書'!B202&lt;&gt;"",TEXT('2026年度健診申込書'!B202,"YYYY")&amp;TEXT('2026年度健診申込書'!B202,"MM")&amp;TEXT('2026年度健診申込書'!B202,"DD"),"")</f>
        <v/>
      </c>
      <c r="C190" s="5" t="str">
        <f>IF('2026年度健診申込書'!C202&lt;&gt;"",VLOOKUP('2026年度健診申込書'!C202,マスタ!$F$2:$G$11,2,0),"")</f>
        <v/>
      </c>
      <c r="D190" s="7"/>
      <c r="E190" s="7"/>
      <c r="F190" s="7"/>
      <c r="G190" s="7"/>
      <c r="H190" s="5" t="str">
        <f>IF('2026年度健診申込書'!S202&lt;&gt;"",VLOOKUP('2026年度健診申込書'!S202,CourseMaster!$D$1:$G$1002,4,FALSE),IF('2026年度健診申込書'!T202&lt;&gt;"",VLOOKUP('2026年度健診申込書'!T202,CourseMaster!$D$1:$G$1002,4,FALSE),""))</f>
        <v/>
      </c>
      <c r="I190" s="7"/>
      <c r="J190" s="5" t="str">
        <f>CONCATENATE(TRIM(ASC('2026年度健診申込書'!I202))," ",TRIM(ASC('2026年度健診申込書'!J202)))</f>
        <v xml:space="preserve"> </v>
      </c>
      <c r="K190" s="6" t="str">
        <f>CONCATENATE(TRIM('2026年度健診申込書'!K202),"　",TRIM('2026年度健診申込書'!L202))</f>
        <v>　</v>
      </c>
      <c r="L190" s="5" t="str">
        <f>IFERROR(VLOOKUP('2026年度健診申込書'!N202,マスタ!$H$2:$I$3,2,0),"")</f>
        <v/>
      </c>
      <c r="M190" s="5" t="str">
        <f>IF('2026年度健診申込書'!O202&lt;&gt;"",TEXT('2026年度健診申込書'!O202,"YYYY")&amp;TEXT('2026年度健診申込書'!O202,"MM")&amp;TEXT('2026年度健診申込書'!O202,"DD"),"")</f>
        <v/>
      </c>
      <c r="N190" s="5"/>
      <c r="O190" s="5"/>
      <c r="P190" s="8" t="str">
        <f>IF('2026年度健診申込書'!$I202&lt;&gt;"",'2026年度健診申込書'!$C$11,"")</f>
        <v/>
      </c>
      <c r="Q190" s="8" t="str">
        <f>IF('2026年度健診申込書'!$C$10=0,"",IF('2026年度健診申込書'!$P202&lt;&gt;"",'2026年度健診申込書'!$C$10,""))</f>
        <v/>
      </c>
      <c r="R190" s="5" t="str">
        <f>IF('2026年度健診申込書'!P202&lt;&gt;"",'2026年度健診申込書'!P202,"")</f>
        <v/>
      </c>
      <c r="S190" s="5" t="str">
        <f>IF('2026年度健診申込書'!K202&lt;&gt;"",IF('2026年度健診申込書'!$H$7="左記ご住所に送付","2",""),"")</f>
        <v/>
      </c>
      <c r="T190" s="5"/>
      <c r="U190" s="5"/>
      <c r="V190" s="5"/>
      <c r="W190" s="5"/>
      <c r="X190" s="5"/>
      <c r="Y190" s="5"/>
      <c r="Z190" s="5"/>
      <c r="AA190" s="9"/>
      <c r="AB190" s="7" t="str">
        <f t="shared" si="40"/>
        <v/>
      </c>
      <c r="AC190" s="9"/>
      <c r="AD190" s="7" t="str">
        <f t="shared" si="41"/>
        <v/>
      </c>
      <c r="AE190" s="5"/>
      <c r="AF190" s="7" t="str">
        <f t="shared" si="42"/>
        <v/>
      </c>
      <c r="AG190" s="5"/>
      <c r="AH190" s="7" t="str">
        <f t="shared" si="43"/>
        <v/>
      </c>
      <c r="AI190" s="5"/>
      <c r="AJ190" s="7" t="str">
        <f t="shared" si="44"/>
        <v/>
      </c>
      <c r="AK190" s="5"/>
      <c r="AL190" s="7" t="str">
        <f t="shared" si="45"/>
        <v/>
      </c>
      <c r="AM190" s="5"/>
      <c r="AN190" s="7" t="str">
        <f t="shared" si="46"/>
        <v/>
      </c>
      <c r="AO190" s="5"/>
      <c r="AP190" s="7" t="str">
        <f t="shared" si="47"/>
        <v/>
      </c>
      <c r="AQ190" s="5"/>
      <c r="AR190" s="7" t="str">
        <f t="shared" si="48"/>
        <v/>
      </c>
      <c r="AS190" s="5"/>
      <c r="AT190" s="7" t="str">
        <f t="shared" si="49"/>
        <v/>
      </c>
      <c r="AU190" s="5"/>
      <c r="AV190" s="5"/>
      <c r="AW190" s="5"/>
      <c r="AX190" s="5"/>
      <c r="AY190" s="5"/>
      <c r="AZ190" s="5"/>
      <c r="BA190" s="5"/>
    </row>
    <row r="191" spans="1:53" ht="14.25">
      <c r="A191" s="4"/>
      <c r="B191" s="5" t="str">
        <f>IF('2026年度健診申込書'!B203&lt;&gt;"",TEXT('2026年度健診申込書'!B203,"YYYY")&amp;TEXT('2026年度健診申込書'!B203,"MM")&amp;TEXT('2026年度健診申込書'!B203,"DD"),"")</f>
        <v/>
      </c>
      <c r="C191" s="5" t="str">
        <f>IF('2026年度健診申込書'!C203&lt;&gt;"",VLOOKUP('2026年度健診申込書'!C203,マスタ!$F$2:$G$11,2,0),"")</f>
        <v/>
      </c>
      <c r="D191" s="7"/>
      <c r="E191" s="7"/>
      <c r="F191" s="7"/>
      <c r="G191" s="7"/>
      <c r="H191" s="5" t="str">
        <f>IF('2026年度健診申込書'!S203&lt;&gt;"",VLOOKUP('2026年度健診申込書'!S203,CourseMaster!$D$1:$G$1002,4,FALSE),IF('2026年度健診申込書'!T203&lt;&gt;"",VLOOKUP('2026年度健診申込書'!T203,CourseMaster!$D$1:$G$1002,4,FALSE),""))</f>
        <v/>
      </c>
      <c r="I191" s="7"/>
      <c r="J191" s="5" t="str">
        <f>CONCATENATE(TRIM(ASC('2026年度健診申込書'!I203))," ",TRIM(ASC('2026年度健診申込書'!J203)))</f>
        <v xml:space="preserve"> </v>
      </c>
      <c r="K191" s="6" t="str">
        <f>CONCATENATE(TRIM('2026年度健診申込書'!K203),"　",TRIM('2026年度健診申込書'!L203))</f>
        <v>　</v>
      </c>
      <c r="L191" s="5" t="str">
        <f>IFERROR(VLOOKUP('2026年度健診申込書'!N203,マスタ!$H$2:$I$3,2,0),"")</f>
        <v/>
      </c>
      <c r="M191" s="5" t="str">
        <f>IF('2026年度健診申込書'!O203&lt;&gt;"",TEXT('2026年度健診申込書'!O203,"YYYY")&amp;TEXT('2026年度健診申込書'!O203,"MM")&amp;TEXT('2026年度健診申込書'!O203,"DD"),"")</f>
        <v/>
      </c>
      <c r="N191" s="5"/>
      <c r="O191" s="5"/>
      <c r="P191" s="8" t="str">
        <f>IF('2026年度健診申込書'!$I203&lt;&gt;"",'2026年度健診申込書'!$C$11,"")</f>
        <v/>
      </c>
      <c r="Q191" s="8" t="str">
        <f>IF('2026年度健診申込書'!$C$10=0,"",IF('2026年度健診申込書'!$P203&lt;&gt;"",'2026年度健診申込書'!$C$10,""))</f>
        <v/>
      </c>
      <c r="R191" s="5" t="str">
        <f>IF('2026年度健診申込書'!P203&lt;&gt;"",'2026年度健診申込書'!P203,"")</f>
        <v/>
      </c>
      <c r="S191" s="5" t="str">
        <f>IF('2026年度健診申込書'!K203&lt;&gt;"",IF('2026年度健診申込書'!$H$7="左記ご住所に送付","2",""),"")</f>
        <v/>
      </c>
      <c r="T191" s="5"/>
      <c r="U191" s="5"/>
      <c r="V191" s="5"/>
      <c r="W191" s="5"/>
      <c r="X191" s="5"/>
      <c r="Y191" s="5"/>
      <c r="Z191" s="5"/>
      <c r="AA191" s="9"/>
      <c r="AB191" s="7" t="str">
        <f t="shared" si="40"/>
        <v/>
      </c>
      <c r="AC191" s="9"/>
      <c r="AD191" s="7" t="str">
        <f t="shared" si="41"/>
        <v/>
      </c>
      <c r="AE191" s="5"/>
      <c r="AF191" s="7" t="str">
        <f t="shared" si="42"/>
        <v/>
      </c>
      <c r="AG191" s="5"/>
      <c r="AH191" s="7" t="str">
        <f t="shared" si="43"/>
        <v/>
      </c>
      <c r="AI191" s="5"/>
      <c r="AJ191" s="7" t="str">
        <f t="shared" si="44"/>
        <v/>
      </c>
      <c r="AK191" s="5"/>
      <c r="AL191" s="7" t="str">
        <f t="shared" si="45"/>
        <v/>
      </c>
      <c r="AM191" s="5"/>
      <c r="AN191" s="7" t="str">
        <f t="shared" si="46"/>
        <v/>
      </c>
      <c r="AO191" s="5"/>
      <c r="AP191" s="7" t="str">
        <f t="shared" si="47"/>
        <v/>
      </c>
      <c r="AQ191" s="5"/>
      <c r="AR191" s="7" t="str">
        <f t="shared" si="48"/>
        <v/>
      </c>
      <c r="AS191" s="5"/>
      <c r="AT191" s="7" t="str">
        <f t="shared" si="49"/>
        <v/>
      </c>
      <c r="AU191" s="5"/>
      <c r="AV191" s="5"/>
      <c r="AW191" s="5"/>
      <c r="AX191" s="5"/>
      <c r="AY191" s="5"/>
      <c r="AZ191" s="5"/>
      <c r="BA191" s="5"/>
    </row>
    <row r="192" spans="1:53" ht="14.25">
      <c r="A192" s="4"/>
      <c r="B192" s="5" t="str">
        <f>IF('2026年度健診申込書'!B204&lt;&gt;"",TEXT('2026年度健診申込書'!B204,"YYYY")&amp;TEXT('2026年度健診申込書'!B204,"MM")&amp;TEXT('2026年度健診申込書'!B204,"DD"),"")</f>
        <v/>
      </c>
      <c r="C192" s="5" t="str">
        <f>IF('2026年度健診申込書'!C204&lt;&gt;"",VLOOKUP('2026年度健診申込書'!C204,マスタ!$F$2:$G$11,2,0),"")</f>
        <v/>
      </c>
      <c r="D192" s="7"/>
      <c r="E192" s="7"/>
      <c r="F192" s="7"/>
      <c r="G192" s="7"/>
      <c r="H192" s="5" t="str">
        <f>IF('2026年度健診申込書'!S204&lt;&gt;"",VLOOKUP('2026年度健診申込書'!S204,CourseMaster!$D$1:$G$1002,4,FALSE),IF('2026年度健診申込書'!T204&lt;&gt;"",VLOOKUP('2026年度健診申込書'!T204,CourseMaster!$D$1:$G$1002,4,FALSE),""))</f>
        <v/>
      </c>
      <c r="I192" s="7"/>
      <c r="J192" s="5" t="str">
        <f>CONCATENATE(TRIM(ASC('2026年度健診申込書'!I204))," ",TRIM(ASC('2026年度健診申込書'!J204)))</f>
        <v xml:space="preserve"> </v>
      </c>
      <c r="K192" s="6" t="str">
        <f>CONCATENATE(TRIM('2026年度健診申込書'!K204),"　",TRIM('2026年度健診申込書'!L204))</f>
        <v>　</v>
      </c>
      <c r="L192" s="5" t="str">
        <f>IFERROR(VLOOKUP('2026年度健診申込書'!N204,マスタ!$H$2:$I$3,2,0),"")</f>
        <v/>
      </c>
      <c r="M192" s="5" t="str">
        <f>IF('2026年度健診申込書'!O204&lt;&gt;"",TEXT('2026年度健診申込書'!O204,"YYYY")&amp;TEXT('2026年度健診申込書'!O204,"MM")&amp;TEXT('2026年度健診申込書'!O204,"DD"),"")</f>
        <v/>
      </c>
      <c r="N192" s="5"/>
      <c r="O192" s="5"/>
      <c r="P192" s="8" t="str">
        <f>IF('2026年度健診申込書'!$I204&lt;&gt;"",'2026年度健診申込書'!$C$11,"")</f>
        <v/>
      </c>
      <c r="Q192" s="8" t="str">
        <f>IF('2026年度健診申込書'!$C$10=0,"",IF('2026年度健診申込書'!$P204&lt;&gt;"",'2026年度健診申込書'!$C$10,""))</f>
        <v/>
      </c>
      <c r="R192" s="5" t="str">
        <f>IF('2026年度健診申込書'!P204&lt;&gt;"",'2026年度健診申込書'!P204,"")</f>
        <v/>
      </c>
      <c r="S192" s="5" t="str">
        <f>IF('2026年度健診申込書'!K204&lt;&gt;"",IF('2026年度健診申込書'!$H$7="左記ご住所に送付","2",""),"")</f>
        <v/>
      </c>
      <c r="T192" s="5"/>
      <c r="U192" s="5"/>
      <c r="V192" s="5"/>
      <c r="W192" s="5"/>
      <c r="X192" s="5"/>
      <c r="Y192" s="5"/>
      <c r="Z192" s="5"/>
      <c r="AA192" s="9"/>
      <c r="AB192" s="7" t="str">
        <f t="shared" si="40"/>
        <v/>
      </c>
      <c r="AC192" s="9"/>
      <c r="AD192" s="7" t="str">
        <f t="shared" si="41"/>
        <v/>
      </c>
      <c r="AE192" s="5"/>
      <c r="AF192" s="7" t="str">
        <f t="shared" si="42"/>
        <v/>
      </c>
      <c r="AG192" s="5"/>
      <c r="AH192" s="7" t="str">
        <f t="shared" si="43"/>
        <v/>
      </c>
      <c r="AI192" s="5"/>
      <c r="AJ192" s="7" t="str">
        <f t="shared" si="44"/>
        <v/>
      </c>
      <c r="AK192" s="5"/>
      <c r="AL192" s="7" t="str">
        <f t="shared" si="45"/>
        <v/>
      </c>
      <c r="AM192" s="5"/>
      <c r="AN192" s="7" t="str">
        <f t="shared" si="46"/>
        <v/>
      </c>
      <c r="AO192" s="5"/>
      <c r="AP192" s="7" t="str">
        <f t="shared" si="47"/>
        <v/>
      </c>
      <c r="AQ192" s="5"/>
      <c r="AR192" s="7" t="str">
        <f t="shared" si="48"/>
        <v/>
      </c>
      <c r="AS192" s="5"/>
      <c r="AT192" s="7" t="str">
        <f t="shared" si="49"/>
        <v/>
      </c>
      <c r="AU192" s="5"/>
      <c r="AV192" s="5"/>
      <c r="AW192" s="5"/>
      <c r="AX192" s="5"/>
      <c r="AY192" s="5"/>
      <c r="AZ192" s="5"/>
      <c r="BA192" s="5"/>
    </row>
    <row r="193" spans="1:53" ht="14.25">
      <c r="A193" s="4"/>
      <c r="B193" s="5" t="str">
        <f>IF('2026年度健診申込書'!B205&lt;&gt;"",TEXT('2026年度健診申込書'!B205,"YYYY")&amp;TEXT('2026年度健診申込書'!B205,"MM")&amp;TEXT('2026年度健診申込書'!B205,"DD"),"")</f>
        <v/>
      </c>
      <c r="C193" s="5" t="str">
        <f>IF('2026年度健診申込書'!C205&lt;&gt;"",VLOOKUP('2026年度健診申込書'!C205,マスタ!$F$2:$G$11,2,0),"")</f>
        <v/>
      </c>
      <c r="D193" s="7"/>
      <c r="E193" s="7"/>
      <c r="F193" s="7"/>
      <c r="G193" s="7"/>
      <c r="H193" s="5" t="str">
        <f>IF('2026年度健診申込書'!S205&lt;&gt;"",VLOOKUP('2026年度健診申込書'!S205,CourseMaster!$D$1:$G$1002,4,FALSE),IF('2026年度健診申込書'!T205&lt;&gt;"",VLOOKUP('2026年度健診申込書'!T205,CourseMaster!$D$1:$G$1002,4,FALSE),""))</f>
        <v/>
      </c>
      <c r="I193" s="7"/>
      <c r="J193" s="5" t="str">
        <f>CONCATENATE(TRIM(ASC('2026年度健診申込書'!I205))," ",TRIM(ASC('2026年度健診申込書'!J205)))</f>
        <v xml:space="preserve"> </v>
      </c>
      <c r="K193" s="6" t="str">
        <f>CONCATENATE(TRIM('2026年度健診申込書'!K205),"　",TRIM('2026年度健診申込書'!L205))</f>
        <v>　</v>
      </c>
      <c r="L193" s="5" t="str">
        <f>IFERROR(VLOOKUP('2026年度健診申込書'!N205,マスタ!$H$2:$I$3,2,0),"")</f>
        <v/>
      </c>
      <c r="M193" s="5" t="str">
        <f>IF('2026年度健診申込書'!O205&lt;&gt;"",TEXT('2026年度健診申込書'!O205,"YYYY")&amp;TEXT('2026年度健診申込書'!O205,"MM")&amp;TEXT('2026年度健診申込書'!O205,"DD"),"")</f>
        <v/>
      </c>
      <c r="N193" s="5"/>
      <c r="O193" s="5"/>
      <c r="P193" s="8" t="str">
        <f>IF('2026年度健診申込書'!$I205&lt;&gt;"",'2026年度健診申込書'!$C$11,"")</f>
        <v/>
      </c>
      <c r="Q193" s="8" t="str">
        <f>IF('2026年度健診申込書'!$C$10=0,"",IF('2026年度健診申込書'!$P205&lt;&gt;"",'2026年度健診申込書'!$C$10,""))</f>
        <v/>
      </c>
      <c r="R193" s="5" t="str">
        <f>IF('2026年度健診申込書'!P205&lt;&gt;"",'2026年度健診申込書'!P205,"")</f>
        <v/>
      </c>
      <c r="S193" s="5" t="str">
        <f>IF('2026年度健診申込書'!K205&lt;&gt;"",IF('2026年度健診申込書'!$H$7="左記ご住所に送付","2",""),"")</f>
        <v/>
      </c>
      <c r="T193" s="5"/>
      <c r="U193" s="5"/>
      <c r="V193" s="5"/>
      <c r="W193" s="5"/>
      <c r="X193" s="5"/>
      <c r="Y193" s="5"/>
      <c r="Z193" s="5"/>
      <c r="AA193" s="9"/>
      <c r="AB193" s="7" t="str">
        <f t="shared" si="40"/>
        <v/>
      </c>
      <c r="AC193" s="9"/>
      <c r="AD193" s="7" t="str">
        <f t="shared" si="41"/>
        <v/>
      </c>
      <c r="AE193" s="5"/>
      <c r="AF193" s="7" t="str">
        <f t="shared" si="42"/>
        <v/>
      </c>
      <c r="AG193" s="5"/>
      <c r="AH193" s="7" t="str">
        <f t="shared" si="43"/>
        <v/>
      </c>
      <c r="AI193" s="5"/>
      <c r="AJ193" s="7" t="str">
        <f t="shared" si="44"/>
        <v/>
      </c>
      <c r="AK193" s="5"/>
      <c r="AL193" s="7" t="str">
        <f t="shared" si="45"/>
        <v/>
      </c>
      <c r="AM193" s="5"/>
      <c r="AN193" s="7" t="str">
        <f t="shared" si="46"/>
        <v/>
      </c>
      <c r="AO193" s="5"/>
      <c r="AP193" s="7" t="str">
        <f t="shared" si="47"/>
        <v/>
      </c>
      <c r="AQ193" s="5"/>
      <c r="AR193" s="7" t="str">
        <f t="shared" si="48"/>
        <v/>
      </c>
      <c r="AS193" s="5"/>
      <c r="AT193" s="7" t="str">
        <f t="shared" si="49"/>
        <v/>
      </c>
      <c r="AU193" s="5"/>
      <c r="AV193" s="5"/>
      <c r="AW193" s="5"/>
      <c r="AX193" s="5"/>
      <c r="AY193" s="5"/>
      <c r="AZ193" s="5"/>
      <c r="BA193" s="5"/>
    </row>
    <row r="194" spans="1:53" ht="14.25">
      <c r="A194" s="4"/>
      <c r="B194" s="5" t="str">
        <f>IF('2026年度健診申込書'!B206&lt;&gt;"",TEXT('2026年度健診申込書'!B206,"YYYY")&amp;TEXT('2026年度健診申込書'!B206,"MM")&amp;TEXT('2026年度健診申込書'!B206,"DD"),"")</f>
        <v/>
      </c>
      <c r="C194" s="5" t="str">
        <f>IF('2026年度健診申込書'!C206&lt;&gt;"",VLOOKUP('2026年度健診申込書'!C206,マスタ!$F$2:$G$11,2,0),"")</f>
        <v/>
      </c>
      <c r="D194" s="7"/>
      <c r="E194" s="7"/>
      <c r="F194" s="7"/>
      <c r="G194" s="7"/>
      <c r="H194" s="5" t="str">
        <f>IF('2026年度健診申込書'!S206&lt;&gt;"",VLOOKUP('2026年度健診申込書'!S206,CourseMaster!$D$1:$G$1002,4,FALSE),IF('2026年度健診申込書'!T206&lt;&gt;"",VLOOKUP('2026年度健診申込書'!T206,CourseMaster!$D$1:$G$1002,4,FALSE),""))</f>
        <v/>
      </c>
      <c r="I194" s="7"/>
      <c r="J194" s="5" t="str">
        <f>CONCATENATE(TRIM(ASC('2026年度健診申込書'!I206))," ",TRIM(ASC('2026年度健診申込書'!J206)))</f>
        <v xml:space="preserve"> </v>
      </c>
      <c r="K194" s="6" t="str">
        <f>CONCATENATE(TRIM('2026年度健診申込書'!K206),"　",TRIM('2026年度健診申込書'!L206))</f>
        <v>　</v>
      </c>
      <c r="L194" s="5" t="str">
        <f>IFERROR(VLOOKUP('2026年度健診申込書'!N206,マスタ!$H$2:$I$3,2,0),"")</f>
        <v/>
      </c>
      <c r="M194" s="5" t="str">
        <f>IF('2026年度健診申込書'!O206&lt;&gt;"",TEXT('2026年度健診申込書'!O206,"YYYY")&amp;TEXT('2026年度健診申込書'!O206,"MM")&amp;TEXT('2026年度健診申込書'!O206,"DD"),"")</f>
        <v/>
      </c>
      <c r="N194" s="5"/>
      <c r="O194" s="5"/>
      <c r="P194" s="8" t="str">
        <f>IF('2026年度健診申込書'!$I206&lt;&gt;"",'2026年度健診申込書'!$C$11,"")</f>
        <v/>
      </c>
      <c r="Q194" s="8" t="str">
        <f>IF('2026年度健診申込書'!$C$10=0,"",IF('2026年度健診申込書'!$P206&lt;&gt;"",'2026年度健診申込書'!$C$10,""))</f>
        <v/>
      </c>
      <c r="R194" s="5" t="str">
        <f>IF('2026年度健診申込書'!P206&lt;&gt;"",'2026年度健診申込書'!P206,"")</f>
        <v/>
      </c>
      <c r="S194" s="5" t="str">
        <f>IF('2026年度健診申込書'!K206&lt;&gt;"",IF('2026年度健診申込書'!$H$7="左記ご住所に送付","2",""),"")</f>
        <v/>
      </c>
      <c r="T194" s="5"/>
      <c r="U194" s="5"/>
      <c r="V194" s="5"/>
      <c r="W194" s="5"/>
      <c r="X194" s="5"/>
      <c r="Y194" s="5"/>
      <c r="Z194" s="5"/>
      <c r="AA194" s="9"/>
      <c r="AB194" s="7" t="str">
        <f t="shared" si="40"/>
        <v/>
      </c>
      <c r="AC194" s="9"/>
      <c r="AD194" s="7" t="str">
        <f t="shared" si="41"/>
        <v/>
      </c>
      <c r="AE194" s="5"/>
      <c r="AF194" s="7" t="str">
        <f t="shared" si="42"/>
        <v/>
      </c>
      <c r="AG194" s="5"/>
      <c r="AH194" s="7" t="str">
        <f t="shared" si="43"/>
        <v/>
      </c>
      <c r="AI194" s="5"/>
      <c r="AJ194" s="7" t="str">
        <f t="shared" si="44"/>
        <v/>
      </c>
      <c r="AK194" s="5"/>
      <c r="AL194" s="7" t="str">
        <f t="shared" si="45"/>
        <v/>
      </c>
      <c r="AM194" s="5"/>
      <c r="AN194" s="7" t="str">
        <f t="shared" si="46"/>
        <v/>
      </c>
      <c r="AO194" s="5"/>
      <c r="AP194" s="7" t="str">
        <f t="shared" si="47"/>
        <v/>
      </c>
      <c r="AQ194" s="5"/>
      <c r="AR194" s="7" t="str">
        <f t="shared" si="48"/>
        <v/>
      </c>
      <c r="AS194" s="5"/>
      <c r="AT194" s="7" t="str">
        <f t="shared" si="49"/>
        <v/>
      </c>
      <c r="AU194" s="5"/>
      <c r="AV194" s="5"/>
      <c r="AW194" s="5"/>
      <c r="AX194" s="5"/>
      <c r="AY194" s="5"/>
      <c r="AZ194" s="5"/>
      <c r="BA194" s="5"/>
    </row>
    <row r="195" spans="1:53" ht="14.25">
      <c r="A195" s="4"/>
      <c r="B195" s="5" t="str">
        <f>IF('2026年度健診申込書'!B207&lt;&gt;"",TEXT('2026年度健診申込書'!B207,"YYYY")&amp;TEXT('2026年度健診申込書'!B207,"MM")&amp;TEXT('2026年度健診申込書'!B207,"DD"),"")</f>
        <v/>
      </c>
      <c r="C195" s="5" t="str">
        <f>IF('2026年度健診申込書'!C207&lt;&gt;"",VLOOKUP('2026年度健診申込書'!C207,マスタ!$F$2:$G$11,2,0),"")</f>
        <v/>
      </c>
      <c r="D195" s="7"/>
      <c r="E195" s="7"/>
      <c r="F195" s="7"/>
      <c r="G195" s="7"/>
      <c r="H195" s="5" t="str">
        <f>IF('2026年度健診申込書'!S207&lt;&gt;"",VLOOKUP('2026年度健診申込書'!S207,CourseMaster!$D$1:$G$1002,4,FALSE),IF('2026年度健診申込書'!T207&lt;&gt;"",VLOOKUP('2026年度健診申込書'!T207,CourseMaster!$D$1:$G$1002,4,FALSE),""))</f>
        <v/>
      </c>
      <c r="I195" s="7"/>
      <c r="J195" s="5" t="str">
        <f>CONCATENATE(TRIM(ASC('2026年度健診申込書'!I207))," ",TRIM(ASC('2026年度健診申込書'!J207)))</f>
        <v xml:space="preserve"> </v>
      </c>
      <c r="K195" s="6" t="str">
        <f>CONCATENATE(TRIM('2026年度健診申込書'!K207),"　",TRIM('2026年度健診申込書'!L207))</f>
        <v>　</v>
      </c>
      <c r="L195" s="5" t="str">
        <f>IFERROR(VLOOKUP('2026年度健診申込書'!N207,マスタ!$H$2:$I$3,2,0),"")</f>
        <v/>
      </c>
      <c r="M195" s="5" t="str">
        <f>IF('2026年度健診申込書'!O207&lt;&gt;"",TEXT('2026年度健診申込書'!O207,"YYYY")&amp;TEXT('2026年度健診申込書'!O207,"MM")&amp;TEXT('2026年度健診申込書'!O207,"DD"),"")</f>
        <v/>
      </c>
      <c r="N195" s="5"/>
      <c r="O195" s="5"/>
      <c r="P195" s="8" t="str">
        <f>IF('2026年度健診申込書'!$I207&lt;&gt;"",'2026年度健診申込書'!$C$11,"")</f>
        <v/>
      </c>
      <c r="Q195" s="8" t="str">
        <f>IF('2026年度健診申込書'!$C$10=0,"",IF('2026年度健診申込書'!$P207&lt;&gt;"",'2026年度健診申込書'!$C$10,""))</f>
        <v/>
      </c>
      <c r="R195" s="5" t="str">
        <f>IF('2026年度健診申込書'!P207&lt;&gt;"",'2026年度健診申込書'!P207,"")</f>
        <v/>
      </c>
      <c r="S195" s="5" t="str">
        <f>IF('2026年度健診申込書'!K207&lt;&gt;"",IF('2026年度健診申込書'!$H$7="左記ご住所に送付","2",""),"")</f>
        <v/>
      </c>
      <c r="T195" s="5"/>
      <c r="U195" s="5"/>
      <c r="V195" s="5"/>
      <c r="W195" s="5"/>
      <c r="X195" s="5"/>
      <c r="Y195" s="5"/>
      <c r="Z195" s="5"/>
      <c r="AA195" s="9"/>
      <c r="AB195" s="7" t="str">
        <f t="shared" si="40"/>
        <v/>
      </c>
      <c r="AC195" s="9"/>
      <c r="AD195" s="7" t="str">
        <f t="shared" si="41"/>
        <v/>
      </c>
      <c r="AE195" s="5"/>
      <c r="AF195" s="7" t="str">
        <f t="shared" si="42"/>
        <v/>
      </c>
      <c r="AG195" s="5"/>
      <c r="AH195" s="7" t="str">
        <f t="shared" si="43"/>
        <v/>
      </c>
      <c r="AI195" s="5"/>
      <c r="AJ195" s="7" t="str">
        <f t="shared" si="44"/>
        <v/>
      </c>
      <c r="AK195" s="5"/>
      <c r="AL195" s="7" t="str">
        <f t="shared" si="45"/>
        <v/>
      </c>
      <c r="AM195" s="5"/>
      <c r="AN195" s="7" t="str">
        <f t="shared" si="46"/>
        <v/>
      </c>
      <c r="AO195" s="5"/>
      <c r="AP195" s="7" t="str">
        <f t="shared" si="47"/>
        <v/>
      </c>
      <c r="AQ195" s="5"/>
      <c r="AR195" s="7" t="str">
        <f t="shared" si="48"/>
        <v/>
      </c>
      <c r="AS195" s="5"/>
      <c r="AT195" s="7" t="str">
        <f t="shared" si="49"/>
        <v/>
      </c>
      <c r="AU195" s="5"/>
      <c r="AV195" s="5"/>
      <c r="AW195" s="5"/>
      <c r="AX195" s="5"/>
      <c r="AY195" s="5"/>
      <c r="AZ195" s="5"/>
      <c r="BA195" s="5"/>
    </row>
    <row r="196" spans="1:53" ht="14.25">
      <c r="A196" s="4"/>
      <c r="B196" s="5" t="str">
        <f>IF('2026年度健診申込書'!B208&lt;&gt;"",TEXT('2026年度健診申込書'!B208,"YYYY")&amp;TEXT('2026年度健診申込書'!B208,"MM")&amp;TEXT('2026年度健診申込書'!B208,"DD"),"")</f>
        <v/>
      </c>
      <c r="C196" s="5" t="str">
        <f>IF('2026年度健診申込書'!C208&lt;&gt;"",VLOOKUP('2026年度健診申込書'!C208,マスタ!$F$2:$G$11,2,0),"")</f>
        <v/>
      </c>
      <c r="D196" s="7"/>
      <c r="E196" s="7"/>
      <c r="F196" s="7"/>
      <c r="G196" s="7"/>
      <c r="H196" s="5" t="str">
        <f>IF('2026年度健診申込書'!S208&lt;&gt;"",VLOOKUP('2026年度健診申込書'!S208,CourseMaster!$D$1:$G$1002,4,FALSE),IF('2026年度健診申込書'!T208&lt;&gt;"",VLOOKUP('2026年度健診申込書'!T208,CourseMaster!$D$1:$G$1002,4,FALSE),""))</f>
        <v/>
      </c>
      <c r="I196" s="7"/>
      <c r="J196" s="5" t="str">
        <f>CONCATENATE(TRIM(ASC('2026年度健診申込書'!I208))," ",TRIM(ASC('2026年度健診申込書'!J208)))</f>
        <v xml:space="preserve"> </v>
      </c>
      <c r="K196" s="6" t="str">
        <f>CONCATENATE(TRIM('2026年度健診申込書'!K208),"　",TRIM('2026年度健診申込書'!L208))</f>
        <v>　</v>
      </c>
      <c r="L196" s="5" t="str">
        <f>IFERROR(VLOOKUP('2026年度健診申込書'!N208,マスタ!$H$2:$I$3,2,0),"")</f>
        <v/>
      </c>
      <c r="M196" s="5" t="str">
        <f>IF('2026年度健診申込書'!O208&lt;&gt;"",TEXT('2026年度健診申込書'!O208,"YYYY")&amp;TEXT('2026年度健診申込書'!O208,"MM")&amp;TEXT('2026年度健診申込書'!O208,"DD"),"")</f>
        <v/>
      </c>
      <c r="N196" s="5"/>
      <c r="O196" s="5"/>
      <c r="P196" s="8" t="str">
        <f>IF('2026年度健診申込書'!$I208&lt;&gt;"",'2026年度健診申込書'!$C$11,"")</f>
        <v/>
      </c>
      <c r="Q196" s="8" t="str">
        <f>IF('2026年度健診申込書'!$C$10=0,"",IF('2026年度健診申込書'!$P208&lt;&gt;"",'2026年度健診申込書'!$C$10,""))</f>
        <v/>
      </c>
      <c r="R196" s="5" t="str">
        <f>IF('2026年度健診申込書'!P208&lt;&gt;"",'2026年度健診申込書'!P208,"")</f>
        <v/>
      </c>
      <c r="S196" s="5" t="str">
        <f>IF('2026年度健診申込書'!K208&lt;&gt;"",IF('2026年度健診申込書'!$H$7="左記ご住所に送付","2",""),"")</f>
        <v/>
      </c>
      <c r="T196" s="5"/>
      <c r="U196" s="5"/>
      <c r="V196" s="5"/>
      <c r="W196" s="5"/>
      <c r="X196" s="5"/>
      <c r="Y196" s="5"/>
      <c r="Z196" s="5"/>
      <c r="AA196" s="9"/>
      <c r="AB196" s="7" t="str">
        <f t="shared" si="40"/>
        <v/>
      </c>
      <c r="AC196" s="9"/>
      <c r="AD196" s="7" t="str">
        <f t="shared" si="41"/>
        <v/>
      </c>
      <c r="AE196" s="5"/>
      <c r="AF196" s="7" t="str">
        <f t="shared" si="42"/>
        <v/>
      </c>
      <c r="AG196" s="5"/>
      <c r="AH196" s="7" t="str">
        <f t="shared" si="43"/>
        <v/>
      </c>
      <c r="AI196" s="5"/>
      <c r="AJ196" s="7" t="str">
        <f t="shared" si="44"/>
        <v/>
      </c>
      <c r="AK196" s="5"/>
      <c r="AL196" s="7" t="str">
        <f t="shared" si="45"/>
        <v/>
      </c>
      <c r="AM196" s="5"/>
      <c r="AN196" s="7" t="str">
        <f t="shared" si="46"/>
        <v/>
      </c>
      <c r="AO196" s="5"/>
      <c r="AP196" s="7" t="str">
        <f t="shared" si="47"/>
        <v/>
      </c>
      <c r="AQ196" s="5"/>
      <c r="AR196" s="7" t="str">
        <f t="shared" si="48"/>
        <v/>
      </c>
      <c r="AS196" s="5"/>
      <c r="AT196" s="7" t="str">
        <f t="shared" si="49"/>
        <v/>
      </c>
      <c r="AU196" s="5"/>
      <c r="AV196" s="5"/>
      <c r="AW196" s="5"/>
      <c r="AX196" s="5"/>
      <c r="AY196" s="5"/>
      <c r="AZ196" s="5"/>
      <c r="BA196" s="5"/>
    </row>
    <row r="197" spans="1:53" ht="14.25">
      <c r="A197" s="4"/>
      <c r="B197" s="5" t="str">
        <f>IF('2026年度健診申込書'!B209&lt;&gt;"",TEXT('2026年度健診申込書'!B209,"YYYY")&amp;TEXT('2026年度健診申込書'!B209,"MM")&amp;TEXT('2026年度健診申込書'!B209,"DD"),"")</f>
        <v/>
      </c>
      <c r="C197" s="5" t="str">
        <f>IF('2026年度健診申込書'!C209&lt;&gt;"",VLOOKUP('2026年度健診申込書'!C209,マスタ!$F$2:$G$11,2,0),"")</f>
        <v/>
      </c>
      <c r="D197" s="7"/>
      <c r="E197" s="7"/>
      <c r="F197" s="7"/>
      <c r="G197" s="7"/>
      <c r="H197" s="5" t="str">
        <f>IF('2026年度健診申込書'!S209&lt;&gt;"",VLOOKUP('2026年度健診申込書'!S209,CourseMaster!$D$1:$G$1002,4,FALSE),IF('2026年度健診申込書'!T209&lt;&gt;"",VLOOKUP('2026年度健診申込書'!T209,CourseMaster!$D$1:$G$1002,4,FALSE),""))</f>
        <v/>
      </c>
      <c r="I197" s="7"/>
      <c r="J197" s="5" t="str">
        <f>CONCATENATE(TRIM(ASC('2026年度健診申込書'!I209))," ",TRIM(ASC('2026年度健診申込書'!J209)))</f>
        <v xml:space="preserve"> </v>
      </c>
      <c r="K197" s="6" t="str">
        <f>CONCATENATE(TRIM('2026年度健診申込書'!K209),"　",TRIM('2026年度健診申込書'!L209))</f>
        <v>　</v>
      </c>
      <c r="L197" s="5" t="str">
        <f>IFERROR(VLOOKUP('2026年度健診申込書'!N209,マスタ!$H$2:$I$3,2,0),"")</f>
        <v/>
      </c>
      <c r="M197" s="5" t="str">
        <f>IF('2026年度健診申込書'!O209&lt;&gt;"",TEXT('2026年度健診申込書'!O209,"YYYY")&amp;TEXT('2026年度健診申込書'!O209,"MM")&amp;TEXT('2026年度健診申込書'!O209,"DD"),"")</f>
        <v/>
      </c>
      <c r="N197" s="5"/>
      <c r="O197" s="5"/>
      <c r="P197" s="8" t="str">
        <f>IF('2026年度健診申込書'!$I209&lt;&gt;"",'2026年度健診申込書'!$C$11,"")</f>
        <v/>
      </c>
      <c r="Q197" s="8" t="str">
        <f>IF('2026年度健診申込書'!$C$10=0,"",IF('2026年度健診申込書'!$P209&lt;&gt;"",'2026年度健診申込書'!$C$10,""))</f>
        <v/>
      </c>
      <c r="R197" s="5" t="str">
        <f>IF('2026年度健診申込書'!P209&lt;&gt;"",'2026年度健診申込書'!P209,"")</f>
        <v/>
      </c>
      <c r="S197" s="5" t="str">
        <f>IF('2026年度健診申込書'!K209&lt;&gt;"",IF('2026年度健診申込書'!$H$7="左記ご住所に送付","2",""),"")</f>
        <v/>
      </c>
      <c r="T197" s="5"/>
      <c r="U197" s="5"/>
      <c r="V197" s="5"/>
      <c r="W197" s="5"/>
      <c r="X197" s="5"/>
      <c r="Y197" s="5"/>
      <c r="Z197" s="5"/>
      <c r="AA197" s="9"/>
      <c r="AB197" s="7" t="str">
        <f t="shared" si="40"/>
        <v/>
      </c>
      <c r="AC197" s="9"/>
      <c r="AD197" s="7" t="str">
        <f t="shared" si="41"/>
        <v/>
      </c>
      <c r="AE197" s="5"/>
      <c r="AF197" s="7" t="str">
        <f t="shared" si="42"/>
        <v/>
      </c>
      <c r="AG197" s="5"/>
      <c r="AH197" s="7" t="str">
        <f t="shared" si="43"/>
        <v/>
      </c>
      <c r="AI197" s="5"/>
      <c r="AJ197" s="7" t="str">
        <f t="shared" si="44"/>
        <v/>
      </c>
      <c r="AK197" s="5"/>
      <c r="AL197" s="7" t="str">
        <f t="shared" si="45"/>
        <v/>
      </c>
      <c r="AM197" s="5"/>
      <c r="AN197" s="7" t="str">
        <f t="shared" si="46"/>
        <v/>
      </c>
      <c r="AO197" s="5"/>
      <c r="AP197" s="7" t="str">
        <f t="shared" si="47"/>
        <v/>
      </c>
      <c r="AQ197" s="5"/>
      <c r="AR197" s="7" t="str">
        <f t="shared" si="48"/>
        <v/>
      </c>
      <c r="AS197" s="5"/>
      <c r="AT197" s="7" t="str">
        <f t="shared" si="49"/>
        <v/>
      </c>
      <c r="AU197" s="5"/>
      <c r="AV197" s="5"/>
      <c r="AW197" s="5"/>
      <c r="AX197" s="5"/>
      <c r="AY197" s="5"/>
      <c r="AZ197" s="5"/>
      <c r="BA197" s="5"/>
    </row>
    <row r="198" spans="1:53" ht="14.25">
      <c r="A198" s="4"/>
      <c r="B198" s="5" t="str">
        <f>IF('2026年度健診申込書'!B210&lt;&gt;"",TEXT('2026年度健診申込書'!B210,"YYYY")&amp;TEXT('2026年度健診申込書'!B210,"MM")&amp;TEXT('2026年度健診申込書'!B210,"DD"),"")</f>
        <v/>
      </c>
      <c r="C198" s="5" t="str">
        <f>IF('2026年度健診申込書'!C210&lt;&gt;"",VLOOKUP('2026年度健診申込書'!C210,マスタ!$F$2:$G$11,2,0),"")</f>
        <v/>
      </c>
      <c r="D198" s="7"/>
      <c r="E198" s="7"/>
      <c r="F198" s="7"/>
      <c r="G198" s="7"/>
      <c r="H198" s="5" t="str">
        <f>IF('2026年度健診申込書'!S210&lt;&gt;"",VLOOKUP('2026年度健診申込書'!S210,CourseMaster!$D$1:$G$1002,4,FALSE),IF('2026年度健診申込書'!T210&lt;&gt;"",VLOOKUP('2026年度健診申込書'!T210,CourseMaster!$D$1:$G$1002,4,FALSE),""))</f>
        <v/>
      </c>
      <c r="I198" s="7"/>
      <c r="J198" s="5" t="str">
        <f>CONCATENATE(TRIM(ASC('2026年度健診申込書'!I210))," ",TRIM(ASC('2026年度健診申込書'!J210)))</f>
        <v xml:space="preserve"> </v>
      </c>
      <c r="K198" s="6" t="str">
        <f>CONCATENATE(TRIM('2026年度健診申込書'!K210),"　",TRIM('2026年度健診申込書'!L210))</f>
        <v>　</v>
      </c>
      <c r="L198" s="5" t="str">
        <f>IFERROR(VLOOKUP('2026年度健診申込書'!N210,マスタ!$H$2:$I$3,2,0),"")</f>
        <v/>
      </c>
      <c r="M198" s="5" t="str">
        <f>IF('2026年度健診申込書'!O210&lt;&gt;"",TEXT('2026年度健診申込書'!O210,"YYYY")&amp;TEXT('2026年度健診申込書'!O210,"MM")&amp;TEXT('2026年度健診申込書'!O210,"DD"),"")</f>
        <v/>
      </c>
      <c r="N198" s="5"/>
      <c r="O198" s="5"/>
      <c r="P198" s="8" t="str">
        <f>IF('2026年度健診申込書'!$I210&lt;&gt;"",'2026年度健診申込書'!$C$11,"")</f>
        <v/>
      </c>
      <c r="Q198" s="8" t="str">
        <f>IF('2026年度健診申込書'!$C$10=0,"",IF('2026年度健診申込書'!$P210&lt;&gt;"",'2026年度健診申込書'!$C$10,""))</f>
        <v/>
      </c>
      <c r="R198" s="5" t="str">
        <f>IF('2026年度健診申込書'!P210&lt;&gt;"",'2026年度健診申込書'!P210,"")</f>
        <v/>
      </c>
      <c r="S198" s="5" t="str">
        <f>IF('2026年度健診申込書'!K210&lt;&gt;"",IF('2026年度健診申込書'!$H$7="左記ご住所に送付","2",""),"")</f>
        <v/>
      </c>
      <c r="T198" s="5"/>
      <c r="U198" s="5"/>
      <c r="V198" s="5"/>
      <c r="W198" s="5"/>
      <c r="X198" s="5"/>
      <c r="Y198" s="5"/>
      <c r="Z198" s="5"/>
      <c r="AA198" s="9"/>
      <c r="AB198" s="7" t="str">
        <f t="shared" si="40"/>
        <v/>
      </c>
      <c r="AC198" s="9"/>
      <c r="AD198" s="7" t="str">
        <f t="shared" si="41"/>
        <v/>
      </c>
      <c r="AE198" s="5"/>
      <c r="AF198" s="7" t="str">
        <f t="shared" si="42"/>
        <v/>
      </c>
      <c r="AG198" s="5"/>
      <c r="AH198" s="7" t="str">
        <f t="shared" si="43"/>
        <v/>
      </c>
      <c r="AI198" s="5"/>
      <c r="AJ198" s="7" t="str">
        <f t="shared" si="44"/>
        <v/>
      </c>
      <c r="AK198" s="5"/>
      <c r="AL198" s="7" t="str">
        <f t="shared" si="45"/>
        <v/>
      </c>
      <c r="AM198" s="5"/>
      <c r="AN198" s="7" t="str">
        <f t="shared" si="46"/>
        <v/>
      </c>
      <c r="AO198" s="5"/>
      <c r="AP198" s="7" t="str">
        <f t="shared" si="47"/>
        <v/>
      </c>
      <c r="AQ198" s="5"/>
      <c r="AR198" s="7" t="str">
        <f t="shared" si="48"/>
        <v/>
      </c>
      <c r="AS198" s="5"/>
      <c r="AT198" s="7" t="str">
        <f t="shared" si="49"/>
        <v/>
      </c>
      <c r="AU198" s="5"/>
      <c r="AV198" s="5"/>
      <c r="AW198" s="5"/>
      <c r="AX198" s="5"/>
      <c r="AY198" s="5"/>
      <c r="AZ198" s="5"/>
      <c r="BA198" s="5"/>
    </row>
    <row r="199" spans="1:53" ht="14.25">
      <c r="A199" s="4"/>
      <c r="B199" s="5" t="str">
        <f>IF('2026年度健診申込書'!B211&lt;&gt;"",TEXT('2026年度健診申込書'!B211,"YYYY")&amp;TEXT('2026年度健診申込書'!B211,"MM")&amp;TEXT('2026年度健診申込書'!B211,"DD"),"")</f>
        <v/>
      </c>
      <c r="C199" s="5" t="str">
        <f>IF('2026年度健診申込書'!C211&lt;&gt;"",VLOOKUP('2026年度健診申込書'!C211,マスタ!$F$2:$G$11,2,0),"")</f>
        <v/>
      </c>
      <c r="D199" s="7"/>
      <c r="E199" s="7"/>
      <c r="F199" s="7"/>
      <c r="G199" s="7"/>
      <c r="H199" s="5" t="str">
        <f>IF('2026年度健診申込書'!S211&lt;&gt;"",VLOOKUP('2026年度健診申込書'!S211,CourseMaster!$D$1:$G$1002,4,FALSE),IF('2026年度健診申込書'!T211&lt;&gt;"",VLOOKUP('2026年度健診申込書'!T211,CourseMaster!$D$1:$G$1002,4,FALSE),""))</f>
        <v/>
      </c>
      <c r="I199" s="7"/>
      <c r="J199" s="5" t="str">
        <f>CONCATENATE(TRIM(ASC('2026年度健診申込書'!I211))," ",TRIM(ASC('2026年度健診申込書'!J211)))</f>
        <v xml:space="preserve"> </v>
      </c>
      <c r="K199" s="6" t="str">
        <f>CONCATENATE(TRIM('2026年度健診申込書'!K211),"　",TRIM('2026年度健診申込書'!L211))</f>
        <v>　</v>
      </c>
      <c r="L199" s="5" t="str">
        <f>IFERROR(VLOOKUP('2026年度健診申込書'!N211,マスタ!$H$2:$I$3,2,0),"")</f>
        <v/>
      </c>
      <c r="M199" s="5" t="str">
        <f>IF('2026年度健診申込書'!O211&lt;&gt;"",TEXT('2026年度健診申込書'!O211,"YYYY")&amp;TEXT('2026年度健診申込書'!O211,"MM")&amp;TEXT('2026年度健診申込書'!O211,"DD"),"")</f>
        <v/>
      </c>
      <c r="N199" s="5"/>
      <c r="O199" s="5"/>
      <c r="P199" s="8" t="str">
        <f>IF('2026年度健診申込書'!$I211&lt;&gt;"",'2026年度健診申込書'!$C$11,"")</f>
        <v/>
      </c>
      <c r="Q199" s="8" t="str">
        <f>IF('2026年度健診申込書'!$C$10=0,"",IF('2026年度健診申込書'!$P211&lt;&gt;"",'2026年度健診申込書'!$C$10,""))</f>
        <v/>
      </c>
      <c r="R199" s="5" t="str">
        <f>IF('2026年度健診申込書'!P211&lt;&gt;"",'2026年度健診申込書'!P211,"")</f>
        <v/>
      </c>
      <c r="S199" s="5" t="str">
        <f>IF('2026年度健診申込書'!K211&lt;&gt;"",IF('2026年度健診申込書'!$H$7="左記ご住所に送付","2",""),"")</f>
        <v/>
      </c>
      <c r="T199" s="5"/>
      <c r="U199" s="5"/>
      <c r="V199" s="5"/>
      <c r="W199" s="5"/>
      <c r="X199" s="5"/>
      <c r="Y199" s="5"/>
      <c r="Z199" s="5"/>
      <c r="AA199" s="9"/>
      <c r="AB199" s="7" t="str">
        <f t="shared" si="40"/>
        <v/>
      </c>
      <c r="AC199" s="9"/>
      <c r="AD199" s="7" t="str">
        <f t="shared" si="41"/>
        <v/>
      </c>
      <c r="AE199" s="5"/>
      <c r="AF199" s="7" t="str">
        <f t="shared" si="42"/>
        <v/>
      </c>
      <c r="AG199" s="5"/>
      <c r="AH199" s="7" t="str">
        <f t="shared" si="43"/>
        <v/>
      </c>
      <c r="AI199" s="5"/>
      <c r="AJ199" s="7" t="str">
        <f t="shared" si="44"/>
        <v/>
      </c>
      <c r="AK199" s="5"/>
      <c r="AL199" s="7" t="str">
        <f t="shared" si="45"/>
        <v/>
      </c>
      <c r="AM199" s="5"/>
      <c r="AN199" s="7" t="str">
        <f t="shared" si="46"/>
        <v/>
      </c>
      <c r="AO199" s="5"/>
      <c r="AP199" s="7" t="str">
        <f t="shared" si="47"/>
        <v/>
      </c>
      <c r="AQ199" s="5"/>
      <c r="AR199" s="7" t="str">
        <f t="shared" si="48"/>
        <v/>
      </c>
      <c r="AS199" s="5"/>
      <c r="AT199" s="7" t="str">
        <f t="shared" si="49"/>
        <v/>
      </c>
      <c r="AU199" s="5"/>
      <c r="AV199" s="5"/>
      <c r="AW199" s="5"/>
      <c r="AX199" s="5"/>
      <c r="AY199" s="5"/>
      <c r="AZ199" s="5"/>
      <c r="BA199" s="5"/>
    </row>
    <row r="200" spans="1:53" ht="14.25">
      <c r="A200" s="4"/>
      <c r="B200" s="5" t="str">
        <f>IF('2026年度健診申込書'!B212&lt;&gt;"",TEXT('2026年度健診申込書'!B212,"YYYY")&amp;TEXT('2026年度健診申込書'!B212,"MM")&amp;TEXT('2026年度健診申込書'!B212,"DD"),"")</f>
        <v/>
      </c>
      <c r="C200" s="5" t="str">
        <f>IF('2026年度健診申込書'!C212&lt;&gt;"",VLOOKUP('2026年度健診申込書'!C212,マスタ!$F$2:$G$11,2,0),"")</f>
        <v/>
      </c>
      <c r="D200" s="7"/>
      <c r="E200" s="7"/>
      <c r="F200" s="7"/>
      <c r="G200" s="7"/>
      <c r="H200" s="5" t="str">
        <f>IF('2026年度健診申込書'!S212&lt;&gt;"",VLOOKUP('2026年度健診申込書'!S212,CourseMaster!$D$1:$G$1002,4,FALSE),IF('2026年度健診申込書'!T212&lt;&gt;"",VLOOKUP('2026年度健診申込書'!T212,CourseMaster!$D$1:$G$1002,4,FALSE),""))</f>
        <v/>
      </c>
      <c r="I200" s="7"/>
      <c r="J200" s="5" t="str">
        <f>CONCATENATE(TRIM(ASC('2026年度健診申込書'!I212))," ",TRIM(ASC('2026年度健診申込書'!J212)))</f>
        <v xml:space="preserve"> </v>
      </c>
      <c r="K200" s="6" t="str">
        <f>CONCATENATE(TRIM('2026年度健診申込書'!K212),"　",TRIM('2026年度健診申込書'!L212))</f>
        <v>　</v>
      </c>
      <c r="L200" s="5" t="str">
        <f>IFERROR(VLOOKUP('2026年度健診申込書'!N212,マスタ!$H$2:$I$3,2,0),"")</f>
        <v/>
      </c>
      <c r="M200" s="5" t="str">
        <f>IF('2026年度健診申込書'!O212&lt;&gt;"",TEXT('2026年度健診申込書'!O212,"YYYY")&amp;TEXT('2026年度健診申込書'!O212,"MM")&amp;TEXT('2026年度健診申込書'!O212,"DD"),"")</f>
        <v/>
      </c>
      <c r="N200" s="5"/>
      <c r="O200" s="5"/>
      <c r="P200" s="8" t="str">
        <f>IF('2026年度健診申込書'!$I212&lt;&gt;"",'2026年度健診申込書'!$C$11,"")</f>
        <v/>
      </c>
      <c r="Q200" s="8" t="str">
        <f>IF('2026年度健診申込書'!$C$10=0,"",IF('2026年度健診申込書'!$P212&lt;&gt;"",'2026年度健診申込書'!$C$10,""))</f>
        <v/>
      </c>
      <c r="R200" s="5" t="str">
        <f>IF('2026年度健診申込書'!P212&lt;&gt;"",'2026年度健診申込書'!P212,"")</f>
        <v/>
      </c>
      <c r="S200" s="5" t="str">
        <f>IF('2026年度健診申込書'!K212&lt;&gt;"",IF('2026年度健診申込書'!$H$7="左記ご住所に送付","2",""),"")</f>
        <v/>
      </c>
      <c r="T200" s="5"/>
      <c r="U200" s="5"/>
      <c r="V200" s="5"/>
      <c r="W200" s="5"/>
      <c r="X200" s="5"/>
      <c r="Y200" s="5"/>
      <c r="Z200" s="5"/>
      <c r="AA200" s="9"/>
      <c r="AB200" s="7" t="str">
        <f t="shared" si="40"/>
        <v/>
      </c>
      <c r="AC200" s="9"/>
      <c r="AD200" s="7" t="str">
        <f t="shared" si="41"/>
        <v/>
      </c>
      <c r="AE200" s="5"/>
      <c r="AF200" s="7" t="str">
        <f t="shared" si="42"/>
        <v/>
      </c>
      <c r="AG200" s="5"/>
      <c r="AH200" s="7" t="str">
        <f t="shared" si="43"/>
        <v/>
      </c>
      <c r="AI200" s="5"/>
      <c r="AJ200" s="7" t="str">
        <f t="shared" si="44"/>
        <v/>
      </c>
      <c r="AK200" s="5"/>
      <c r="AL200" s="7" t="str">
        <f t="shared" si="45"/>
        <v/>
      </c>
      <c r="AM200" s="5"/>
      <c r="AN200" s="7" t="str">
        <f t="shared" si="46"/>
        <v/>
      </c>
      <c r="AO200" s="5"/>
      <c r="AP200" s="7" t="str">
        <f t="shared" si="47"/>
        <v/>
      </c>
      <c r="AQ200" s="5"/>
      <c r="AR200" s="7" t="str">
        <f t="shared" si="48"/>
        <v/>
      </c>
      <c r="AS200" s="5"/>
      <c r="AT200" s="7" t="str">
        <f t="shared" si="49"/>
        <v/>
      </c>
      <c r="AU200" s="5"/>
      <c r="AV200" s="5"/>
      <c r="AW200" s="5"/>
      <c r="AX200" s="5"/>
      <c r="AY200" s="5"/>
      <c r="AZ200" s="5"/>
      <c r="BA200" s="5"/>
    </row>
    <row r="201" spans="1:53" ht="14.25">
      <c r="A201" s="4"/>
      <c r="B201" s="5" t="str">
        <f>IF('2026年度健診申込書'!B213&lt;&gt;"",TEXT('2026年度健診申込書'!B213,"YYYY")&amp;TEXT('2026年度健診申込書'!B213,"MM")&amp;TEXT('2026年度健診申込書'!B213,"DD"),"")</f>
        <v/>
      </c>
      <c r="C201" s="5" t="str">
        <f>IF('2026年度健診申込書'!C213&lt;&gt;"",VLOOKUP('2026年度健診申込書'!C213,マスタ!$F$2:$G$11,2,0),"")</f>
        <v/>
      </c>
      <c r="D201" s="7"/>
      <c r="E201" s="7"/>
      <c r="F201" s="7"/>
      <c r="G201" s="7"/>
      <c r="H201" s="5" t="str">
        <f>IF('2026年度健診申込書'!S213&lt;&gt;"",VLOOKUP('2026年度健診申込書'!S213,CourseMaster!$D$1:$G$1002,4,FALSE),IF('2026年度健診申込書'!T213&lt;&gt;"",VLOOKUP('2026年度健診申込書'!T213,CourseMaster!$D$1:$G$1002,4,FALSE),""))</f>
        <v/>
      </c>
      <c r="I201" s="7"/>
      <c r="J201" s="5" t="str">
        <f>CONCATENATE(TRIM(ASC('2026年度健診申込書'!I213))," ",TRIM(ASC('2026年度健診申込書'!J213)))</f>
        <v xml:space="preserve"> </v>
      </c>
      <c r="K201" s="6" t="str">
        <f>CONCATENATE(TRIM('2026年度健診申込書'!K213),"　",TRIM('2026年度健診申込書'!L213))</f>
        <v>　</v>
      </c>
      <c r="L201" s="5" t="str">
        <f>IFERROR(VLOOKUP('2026年度健診申込書'!N213,マスタ!$H$2:$I$3,2,0),"")</f>
        <v/>
      </c>
      <c r="M201" s="5" t="str">
        <f>IF('2026年度健診申込書'!O213&lt;&gt;"",TEXT('2026年度健診申込書'!O213,"YYYY")&amp;TEXT('2026年度健診申込書'!O213,"MM")&amp;TEXT('2026年度健診申込書'!O213,"DD"),"")</f>
        <v/>
      </c>
      <c r="N201" s="5"/>
      <c r="O201" s="5"/>
      <c r="P201" s="8" t="str">
        <f>IF('2026年度健診申込書'!$I213&lt;&gt;"",'2026年度健診申込書'!$C$11,"")</f>
        <v/>
      </c>
      <c r="Q201" s="8" t="str">
        <f>IF('2026年度健診申込書'!$C$10=0,"",IF('2026年度健診申込書'!$P213&lt;&gt;"",'2026年度健診申込書'!$C$10,""))</f>
        <v/>
      </c>
      <c r="R201" s="5" t="str">
        <f>IF('2026年度健診申込書'!P213&lt;&gt;"",'2026年度健診申込書'!P213,"")</f>
        <v/>
      </c>
      <c r="S201" s="5" t="str">
        <f>IF('2026年度健診申込書'!K213&lt;&gt;"",IF('2026年度健診申込書'!$H$7="左記ご住所に送付","2",""),"")</f>
        <v/>
      </c>
      <c r="T201" s="5"/>
      <c r="U201" s="5"/>
      <c r="V201" s="5"/>
      <c r="W201" s="5"/>
      <c r="X201" s="5"/>
      <c r="Y201" s="5"/>
      <c r="Z201" s="5"/>
      <c r="AA201" s="9"/>
      <c r="AB201" s="7" t="str">
        <f t="shared" ref="AB201:AB262" si="50">IF(ISNUMBER(AA201),"1","")</f>
        <v/>
      </c>
      <c r="AC201" s="9"/>
      <c r="AD201" s="7" t="str">
        <f t="shared" ref="AD201:AD262" si="51">IF(ISNUMBER(AC201),"1","")</f>
        <v/>
      </c>
      <c r="AE201" s="5"/>
      <c r="AF201" s="7" t="str">
        <f t="shared" ref="AF201:AF262" si="52">IF(ISNUMBER(AE201),"1","")</f>
        <v/>
      </c>
      <c r="AG201" s="5"/>
      <c r="AH201" s="7" t="str">
        <f t="shared" ref="AH201:AH262" si="53">IF(ISNUMBER(AG201),"1","")</f>
        <v/>
      </c>
      <c r="AI201" s="5"/>
      <c r="AJ201" s="7" t="str">
        <f t="shared" ref="AJ201:AJ262" si="54">IF(ISNUMBER(AI201),"1","")</f>
        <v/>
      </c>
      <c r="AK201" s="5"/>
      <c r="AL201" s="7" t="str">
        <f t="shared" ref="AL201:AL262" si="55">IF(ISNUMBER(AK201),"1","")</f>
        <v/>
      </c>
      <c r="AM201" s="5"/>
      <c r="AN201" s="7" t="str">
        <f t="shared" ref="AN201:AN262" si="56">IF(ISNUMBER(AM201),"1","")</f>
        <v/>
      </c>
      <c r="AO201" s="5"/>
      <c r="AP201" s="7" t="str">
        <f t="shared" ref="AP201:AP262" si="57">IF(ISNUMBER(AO201),"1","")</f>
        <v/>
      </c>
      <c r="AQ201" s="5"/>
      <c r="AR201" s="7" t="str">
        <f t="shared" ref="AR201:AR262" si="58">IF(ISNUMBER(AQ201),"1","")</f>
        <v/>
      </c>
      <c r="AS201" s="5"/>
      <c r="AT201" s="7" t="str">
        <f t="shared" ref="AT201:AT262" si="59">IF(ISNUMBER(AS201),"1","")</f>
        <v/>
      </c>
      <c r="AU201" s="5"/>
      <c r="AV201" s="5"/>
      <c r="AW201" s="5"/>
      <c r="AX201" s="5"/>
      <c r="AY201" s="5"/>
      <c r="AZ201" s="5"/>
      <c r="BA201" s="5"/>
    </row>
    <row r="202" spans="1:53" ht="14.25">
      <c r="A202" s="4"/>
      <c r="B202" s="5" t="str">
        <f>IF('2026年度健診申込書'!B214&lt;&gt;"",TEXT('2026年度健診申込書'!B214,"YYYY")&amp;TEXT('2026年度健診申込書'!B214,"MM")&amp;TEXT('2026年度健診申込書'!B214,"DD"),"")</f>
        <v/>
      </c>
      <c r="C202" s="5" t="str">
        <f>IF('2026年度健診申込書'!C214&lt;&gt;"",VLOOKUP('2026年度健診申込書'!C214,マスタ!$F$2:$G$11,2,0),"")</f>
        <v/>
      </c>
      <c r="D202" s="7"/>
      <c r="E202" s="7"/>
      <c r="F202" s="7"/>
      <c r="G202" s="7"/>
      <c r="H202" s="5" t="str">
        <f>IF('2026年度健診申込書'!S214&lt;&gt;"",VLOOKUP('2026年度健診申込書'!S214,CourseMaster!$D$1:$G$1002,4,FALSE),IF('2026年度健診申込書'!T214&lt;&gt;"",VLOOKUP('2026年度健診申込書'!T214,CourseMaster!$D$1:$G$1002,4,FALSE),""))</f>
        <v/>
      </c>
      <c r="I202" s="7"/>
      <c r="J202" s="5" t="str">
        <f>CONCATENATE(TRIM(ASC('2026年度健診申込書'!I214))," ",TRIM(ASC('2026年度健診申込書'!J214)))</f>
        <v xml:space="preserve"> </v>
      </c>
      <c r="K202" s="6" t="str">
        <f>CONCATENATE(TRIM('2026年度健診申込書'!K214),"　",TRIM('2026年度健診申込書'!L214))</f>
        <v>　</v>
      </c>
      <c r="L202" s="5" t="str">
        <f>IFERROR(VLOOKUP('2026年度健診申込書'!N214,マスタ!$H$2:$I$3,2,0),"")</f>
        <v/>
      </c>
      <c r="M202" s="5" t="str">
        <f>IF('2026年度健診申込書'!O214&lt;&gt;"",TEXT('2026年度健診申込書'!O214,"YYYY")&amp;TEXT('2026年度健診申込書'!O214,"MM")&amp;TEXT('2026年度健診申込書'!O214,"DD"),"")</f>
        <v/>
      </c>
      <c r="N202" s="5"/>
      <c r="O202" s="5"/>
      <c r="P202" s="8" t="str">
        <f>IF('2026年度健診申込書'!$I214&lt;&gt;"",'2026年度健診申込書'!$C$11,"")</f>
        <v/>
      </c>
      <c r="Q202" s="8" t="str">
        <f>IF('2026年度健診申込書'!$C$10=0,"",IF('2026年度健診申込書'!$P214&lt;&gt;"",'2026年度健診申込書'!$C$10,""))</f>
        <v/>
      </c>
      <c r="R202" s="5" t="str">
        <f>IF('2026年度健診申込書'!P214&lt;&gt;"",'2026年度健診申込書'!P214,"")</f>
        <v/>
      </c>
      <c r="S202" s="5" t="str">
        <f>IF('2026年度健診申込書'!K214&lt;&gt;"",IF('2026年度健診申込書'!$H$7="左記ご住所に送付","2",""),"")</f>
        <v/>
      </c>
      <c r="T202" s="5"/>
      <c r="U202" s="5"/>
      <c r="V202" s="5"/>
      <c r="W202" s="5"/>
      <c r="X202" s="5"/>
      <c r="Y202" s="5"/>
      <c r="Z202" s="5"/>
      <c r="AA202" s="9"/>
      <c r="AB202" s="7" t="str">
        <f t="shared" si="50"/>
        <v/>
      </c>
      <c r="AC202" s="9"/>
      <c r="AD202" s="7" t="str">
        <f t="shared" si="51"/>
        <v/>
      </c>
      <c r="AE202" s="5"/>
      <c r="AF202" s="7" t="str">
        <f t="shared" si="52"/>
        <v/>
      </c>
      <c r="AG202" s="5"/>
      <c r="AH202" s="7" t="str">
        <f t="shared" si="53"/>
        <v/>
      </c>
      <c r="AI202" s="5"/>
      <c r="AJ202" s="7" t="str">
        <f t="shared" si="54"/>
        <v/>
      </c>
      <c r="AK202" s="5"/>
      <c r="AL202" s="7" t="str">
        <f t="shared" si="55"/>
        <v/>
      </c>
      <c r="AM202" s="5"/>
      <c r="AN202" s="7" t="str">
        <f t="shared" si="56"/>
        <v/>
      </c>
      <c r="AO202" s="5"/>
      <c r="AP202" s="7" t="str">
        <f t="shared" si="57"/>
        <v/>
      </c>
      <c r="AQ202" s="5"/>
      <c r="AR202" s="7" t="str">
        <f t="shared" si="58"/>
        <v/>
      </c>
      <c r="AS202" s="5"/>
      <c r="AT202" s="7" t="str">
        <f t="shared" si="59"/>
        <v/>
      </c>
      <c r="AU202" s="5"/>
      <c r="AV202" s="5"/>
      <c r="AW202" s="5"/>
      <c r="AX202" s="5"/>
      <c r="AY202" s="5"/>
      <c r="AZ202" s="5"/>
      <c r="BA202" s="5"/>
    </row>
    <row r="203" spans="1:53" ht="14.25">
      <c r="A203" s="4"/>
      <c r="B203" s="5" t="str">
        <f>IF('2026年度健診申込書'!B215&lt;&gt;"",TEXT('2026年度健診申込書'!B215,"YYYY")&amp;TEXT('2026年度健診申込書'!B215,"MM")&amp;TEXT('2026年度健診申込書'!B215,"DD"),"")</f>
        <v/>
      </c>
      <c r="C203" s="5" t="str">
        <f>IF('2026年度健診申込書'!C215&lt;&gt;"",VLOOKUP('2026年度健診申込書'!C215,マスタ!$F$2:$G$11,2,0),"")</f>
        <v/>
      </c>
      <c r="D203" s="7"/>
      <c r="E203" s="7"/>
      <c r="F203" s="7"/>
      <c r="G203" s="7"/>
      <c r="H203" s="5" t="str">
        <f>IF('2026年度健診申込書'!S215&lt;&gt;"",VLOOKUP('2026年度健診申込書'!S215,CourseMaster!$D$1:$G$1002,4,FALSE),IF('2026年度健診申込書'!T215&lt;&gt;"",VLOOKUP('2026年度健診申込書'!T215,CourseMaster!$D$1:$G$1002,4,FALSE),""))</f>
        <v/>
      </c>
      <c r="I203" s="7"/>
      <c r="J203" s="5" t="str">
        <f>CONCATENATE(TRIM(ASC('2026年度健診申込書'!I215))," ",TRIM(ASC('2026年度健診申込書'!J215)))</f>
        <v xml:space="preserve"> </v>
      </c>
      <c r="K203" s="6" t="str">
        <f>CONCATENATE(TRIM('2026年度健診申込書'!K215),"　",TRIM('2026年度健診申込書'!L215))</f>
        <v>　</v>
      </c>
      <c r="L203" s="5" t="str">
        <f>IFERROR(VLOOKUP('2026年度健診申込書'!N215,マスタ!$H$2:$I$3,2,0),"")</f>
        <v/>
      </c>
      <c r="M203" s="5" t="str">
        <f>IF('2026年度健診申込書'!O215&lt;&gt;"",TEXT('2026年度健診申込書'!O215,"YYYY")&amp;TEXT('2026年度健診申込書'!O215,"MM")&amp;TEXT('2026年度健診申込書'!O215,"DD"),"")</f>
        <v/>
      </c>
      <c r="N203" s="5"/>
      <c r="O203" s="5"/>
      <c r="P203" s="8" t="str">
        <f>IF('2026年度健診申込書'!$I215&lt;&gt;"",'2026年度健診申込書'!$C$11,"")</f>
        <v/>
      </c>
      <c r="Q203" s="8" t="str">
        <f>IF('2026年度健診申込書'!$C$10=0,"",IF('2026年度健診申込書'!$P215&lt;&gt;"",'2026年度健診申込書'!$C$10,""))</f>
        <v/>
      </c>
      <c r="R203" s="5" t="str">
        <f>IF('2026年度健診申込書'!P215&lt;&gt;"",'2026年度健診申込書'!P215,"")</f>
        <v/>
      </c>
      <c r="S203" s="5" t="str">
        <f>IF('2026年度健診申込書'!K215&lt;&gt;"",IF('2026年度健診申込書'!$H$7="左記ご住所に送付","2",""),"")</f>
        <v/>
      </c>
      <c r="T203" s="5"/>
      <c r="U203" s="5"/>
      <c r="V203" s="5"/>
      <c r="W203" s="5"/>
      <c r="X203" s="5"/>
      <c r="Y203" s="5"/>
      <c r="Z203" s="5"/>
      <c r="AA203" s="9"/>
      <c r="AB203" s="7" t="str">
        <f t="shared" si="50"/>
        <v/>
      </c>
      <c r="AC203" s="9"/>
      <c r="AD203" s="7" t="str">
        <f t="shared" si="51"/>
        <v/>
      </c>
      <c r="AE203" s="5"/>
      <c r="AF203" s="7" t="str">
        <f t="shared" si="52"/>
        <v/>
      </c>
      <c r="AG203" s="5"/>
      <c r="AH203" s="7" t="str">
        <f t="shared" si="53"/>
        <v/>
      </c>
      <c r="AI203" s="5"/>
      <c r="AJ203" s="7" t="str">
        <f t="shared" si="54"/>
        <v/>
      </c>
      <c r="AK203" s="5"/>
      <c r="AL203" s="7" t="str">
        <f t="shared" si="55"/>
        <v/>
      </c>
      <c r="AM203" s="5"/>
      <c r="AN203" s="7" t="str">
        <f t="shared" si="56"/>
        <v/>
      </c>
      <c r="AO203" s="5"/>
      <c r="AP203" s="7" t="str">
        <f t="shared" si="57"/>
        <v/>
      </c>
      <c r="AQ203" s="5"/>
      <c r="AR203" s="7" t="str">
        <f t="shared" si="58"/>
        <v/>
      </c>
      <c r="AS203" s="5"/>
      <c r="AT203" s="7" t="str">
        <f t="shared" si="59"/>
        <v/>
      </c>
      <c r="AU203" s="5"/>
      <c r="AV203" s="5"/>
      <c r="AW203" s="5"/>
      <c r="AX203" s="5"/>
      <c r="AY203" s="5"/>
      <c r="AZ203" s="5"/>
      <c r="BA203" s="5"/>
    </row>
    <row r="204" spans="1:53" ht="14.25">
      <c r="A204" s="4"/>
      <c r="B204" s="5" t="str">
        <f>IF('2026年度健診申込書'!B216&lt;&gt;"",TEXT('2026年度健診申込書'!B216,"YYYY")&amp;TEXT('2026年度健診申込書'!B216,"MM")&amp;TEXT('2026年度健診申込書'!B216,"DD"),"")</f>
        <v/>
      </c>
      <c r="C204" s="5" t="str">
        <f>IF('2026年度健診申込書'!C216&lt;&gt;"",VLOOKUP('2026年度健診申込書'!C216,マスタ!$F$2:$G$11,2,0),"")</f>
        <v/>
      </c>
      <c r="D204" s="7"/>
      <c r="E204" s="7"/>
      <c r="F204" s="7"/>
      <c r="G204" s="7"/>
      <c r="H204" s="5" t="str">
        <f>IF('2026年度健診申込書'!S216&lt;&gt;"",VLOOKUP('2026年度健診申込書'!S216,CourseMaster!$D$1:$G$1002,4,FALSE),IF('2026年度健診申込書'!T216&lt;&gt;"",VLOOKUP('2026年度健診申込書'!T216,CourseMaster!$D$1:$G$1002,4,FALSE),""))</f>
        <v/>
      </c>
      <c r="I204" s="7"/>
      <c r="J204" s="5" t="str">
        <f>CONCATENATE(TRIM(ASC('2026年度健診申込書'!I216))," ",TRIM(ASC('2026年度健診申込書'!J216)))</f>
        <v xml:space="preserve"> </v>
      </c>
      <c r="K204" s="6" t="str">
        <f>CONCATENATE(TRIM('2026年度健診申込書'!K216),"　",TRIM('2026年度健診申込書'!L216))</f>
        <v>　</v>
      </c>
      <c r="L204" s="5" t="str">
        <f>IFERROR(VLOOKUP('2026年度健診申込書'!N216,マスタ!$H$2:$I$3,2,0),"")</f>
        <v/>
      </c>
      <c r="M204" s="5" t="str">
        <f>IF('2026年度健診申込書'!O216&lt;&gt;"",TEXT('2026年度健診申込書'!O216,"YYYY")&amp;TEXT('2026年度健診申込書'!O216,"MM")&amp;TEXT('2026年度健診申込書'!O216,"DD"),"")</f>
        <v/>
      </c>
      <c r="N204" s="5"/>
      <c r="O204" s="5"/>
      <c r="P204" s="8" t="str">
        <f>IF('2026年度健診申込書'!$I216&lt;&gt;"",'2026年度健診申込書'!$C$11,"")</f>
        <v/>
      </c>
      <c r="Q204" s="8" t="str">
        <f>IF('2026年度健診申込書'!$C$10=0,"",IF('2026年度健診申込書'!$P216&lt;&gt;"",'2026年度健診申込書'!$C$10,""))</f>
        <v/>
      </c>
      <c r="R204" s="5" t="str">
        <f>IF('2026年度健診申込書'!P216&lt;&gt;"",'2026年度健診申込書'!P216,"")</f>
        <v/>
      </c>
      <c r="S204" s="5" t="str">
        <f>IF('2026年度健診申込書'!K216&lt;&gt;"",IF('2026年度健診申込書'!$H$7="左記ご住所に送付","2",""),"")</f>
        <v/>
      </c>
      <c r="T204" s="5"/>
      <c r="U204" s="5"/>
      <c r="V204" s="5"/>
      <c r="W204" s="5"/>
      <c r="X204" s="5"/>
      <c r="Y204" s="5"/>
      <c r="Z204" s="5"/>
      <c r="AA204" s="9"/>
      <c r="AB204" s="7" t="str">
        <f t="shared" si="50"/>
        <v/>
      </c>
      <c r="AC204" s="9"/>
      <c r="AD204" s="7" t="str">
        <f t="shared" si="51"/>
        <v/>
      </c>
      <c r="AE204" s="5"/>
      <c r="AF204" s="7" t="str">
        <f t="shared" si="52"/>
        <v/>
      </c>
      <c r="AG204" s="5"/>
      <c r="AH204" s="7" t="str">
        <f t="shared" si="53"/>
        <v/>
      </c>
      <c r="AI204" s="5"/>
      <c r="AJ204" s="7" t="str">
        <f t="shared" si="54"/>
        <v/>
      </c>
      <c r="AK204" s="5"/>
      <c r="AL204" s="7" t="str">
        <f t="shared" si="55"/>
        <v/>
      </c>
      <c r="AM204" s="5"/>
      <c r="AN204" s="7" t="str">
        <f t="shared" si="56"/>
        <v/>
      </c>
      <c r="AO204" s="5"/>
      <c r="AP204" s="7" t="str">
        <f t="shared" si="57"/>
        <v/>
      </c>
      <c r="AQ204" s="5"/>
      <c r="AR204" s="7" t="str">
        <f t="shared" si="58"/>
        <v/>
      </c>
      <c r="AS204" s="5"/>
      <c r="AT204" s="7" t="str">
        <f t="shared" si="59"/>
        <v/>
      </c>
      <c r="AU204" s="5"/>
      <c r="AV204" s="5"/>
      <c r="AW204" s="5"/>
      <c r="AX204" s="5"/>
      <c r="AY204" s="5"/>
      <c r="AZ204" s="5"/>
      <c r="BA204" s="5"/>
    </row>
    <row r="205" spans="1:53" ht="14.25">
      <c r="A205" s="4"/>
      <c r="B205" s="5" t="str">
        <f>IF('2026年度健診申込書'!B217&lt;&gt;"",TEXT('2026年度健診申込書'!B217,"YYYY")&amp;TEXT('2026年度健診申込書'!B217,"MM")&amp;TEXT('2026年度健診申込書'!B217,"DD"),"")</f>
        <v/>
      </c>
      <c r="C205" s="5" t="str">
        <f>IF('2026年度健診申込書'!C217&lt;&gt;"",VLOOKUP('2026年度健診申込書'!C217,マスタ!$F$2:$G$11,2,0),"")</f>
        <v/>
      </c>
      <c r="D205" s="7"/>
      <c r="E205" s="7"/>
      <c r="F205" s="7"/>
      <c r="G205" s="7"/>
      <c r="H205" s="5" t="str">
        <f>IF('2026年度健診申込書'!S217&lt;&gt;"",VLOOKUP('2026年度健診申込書'!S217,CourseMaster!$D$1:$G$1002,4,FALSE),IF('2026年度健診申込書'!T217&lt;&gt;"",VLOOKUP('2026年度健診申込書'!T217,CourseMaster!$D$1:$G$1002,4,FALSE),""))</f>
        <v/>
      </c>
      <c r="I205" s="7"/>
      <c r="J205" s="5" t="str">
        <f>CONCATENATE(TRIM(ASC('2026年度健診申込書'!I217))," ",TRIM(ASC('2026年度健診申込書'!J217)))</f>
        <v xml:space="preserve"> </v>
      </c>
      <c r="K205" s="6" t="str">
        <f>CONCATENATE(TRIM('2026年度健診申込書'!K217),"　",TRIM('2026年度健診申込書'!L217))</f>
        <v>　</v>
      </c>
      <c r="L205" s="5" t="str">
        <f>IFERROR(VLOOKUP('2026年度健診申込書'!N217,マスタ!$H$2:$I$3,2,0),"")</f>
        <v/>
      </c>
      <c r="M205" s="5" t="str">
        <f>IF('2026年度健診申込書'!O217&lt;&gt;"",TEXT('2026年度健診申込書'!O217,"YYYY")&amp;TEXT('2026年度健診申込書'!O217,"MM")&amp;TEXT('2026年度健診申込書'!O217,"DD"),"")</f>
        <v/>
      </c>
      <c r="N205" s="5"/>
      <c r="O205" s="5"/>
      <c r="P205" s="8" t="str">
        <f>IF('2026年度健診申込書'!$I217&lt;&gt;"",'2026年度健診申込書'!$C$11,"")</f>
        <v/>
      </c>
      <c r="Q205" s="8" t="str">
        <f>IF('2026年度健診申込書'!$C$10=0,"",IF('2026年度健診申込書'!$P217&lt;&gt;"",'2026年度健診申込書'!$C$10,""))</f>
        <v/>
      </c>
      <c r="R205" s="5" t="str">
        <f>IF('2026年度健診申込書'!P217&lt;&gt;"",'2026年度健診申込書'!P217,"")</f>
        <v/>
      </c>
      <c r="S205" s="5" t="str">
        <f>IF('2026年度健診申込書'!K217&lt;&gt;"",IF('2026年度健診申込書'!$H$7="左記ご住所に送付","2",""),"")</f>
        <v/>
      </c>
      <c r="T205" s="5"/>
      <c r="U205" s="5"/>
      <c r="V205" s="5"/>
      <c r="W205" s="5"/>
      <c r="X205" s="5"/>
      <c r="Y205" s="5"/>
      <c r="Z205" s="5"/>
      <c r="AA205" s="9"/>
      <c r="AB205" s="7" t="str">
        <f t="shared" si="50"/>
        <v/>
      </c>
      <c r="AC205" s="9"/>
      <c r="AD205" s="7" t="str">
        <f t="shared" si="51"/>
        <v/>
      </c>
      <c r="AE205" s="5"/>
      <c r="AF205" s="7" t="str">
        <f t="shared" si="52"/>
        <v/>
      </c>
      <c r="AG205" s="5"/>
      <c r="AH205" s="7" t="str">
        <f t="shared" si="53"/>
        <v/>
      </c>
      <c r="AI205" s="5"/>
      <c r="AJ205" s="7" t="str">
        <f t="shared" si="54"/>
        <v/>
      </c>
      <c r="AK205" s="5"/>
      <c r="AL205" s="7" t="str">
        <f t="shared" si="55"/>
        <v/>
      </c>
      <c r="AM205" s="5"/>
      <c r="AN205" s="7" t="str">
        <f t="shared" si="56"/>
        <v/>
      </c>
      <c r="AO205" s="5"/>
      <c r="AP205" s="7" t="str">
        <f t="shared" si="57"/>
        <v/>
      </c>
      <c r="AQ205" s="5"/>
      <c r="AR205" s="7" t="str">
        <f t="shared" si="58"/>
        <v/>
      </c>
      <c r="AS205" s="5"/>
      <c r="AT205" s="7" t="str">
        <f t="shared" si="59"/>
        <v/>
      </c>
      <c r="AU205" s="5"/>
      <c r="AV205" s="5"/>
      <c r="AW205" s="5"/>
      <c r="AX205" s="5"/>
      <c r="AY205" s="5"/>
      <c r="AZ205" s="5"/>
      <c r="BA205" s="5"/>
    </row>
    <row r="206" spans="1:53" ht="14.25">
      <c r="A206" s="4"/>
      <c r="B206" s="5" t="str">
        <f>IF('2026年度健診申込書'!B218&lt;&gt;"",TEXT('2026年度健診申込書'!B218,"YYYY")&amp;TEXT('2026年度健診申込書'!B218,"MM")&amp;TEXT('2026年度健診申込書'!B218,"DD"),"")</f>
        <v/>
      </c>
      <c r="C206" s="5" t="str">
        <f>IF('2026年度健診申込書'!C218&lt;&gt;"",VLOOKUP('2026年度健診申込書'!C218,マスタ!$F$2:$G$11,2,0),"")</f>
        <v/>
      </c>
      <c r="D206" s="7"/>
      <c r="E206" s="7"/>
      <c r="F206" s="7"/>
      <c r="G206" s="7"/>
      <c r="H206" s="5" t="str">
        <f>IF('2026年度健診申込書'!S218&lt;&gt;"",VLOOKUP('2026年度健診申込書'!S218,CourseMaster!$D$1:$G$1002,4,FALSE),IF('2026年度健診申込書'!T218&lt;&gt;"",VLOOKUP('2026年度健診申込書'!T218,CourseMaster!$D$1:$G$1002,4,FALSE),""))</f>
        <v/>
      </c>
      <c r="I206" s="7"/>
      <c r="J206" s="5" t="str">
        <f>CONCATENATE(TRIM(ASC('2026年度健診申込書'!I218))," ",TRIM(ASC('2026年度健診申込書'!J218)))</f>
        <v xml:space="preserve"> </v>
      </c>
      <c r="K206" s="6" t="str">
        <f>CONCATENATE(TRIM('2026年度健診申込書'!K218),"　",TRIM('2026年度健診申込書'!L218))</f>
        <v>　</v>
      </c>
      <c r="L206" s="5" t="str">
        <f>IFERROR(VLOOKUP('2026年度健診申込書'!N218,マスタ!$H$2:$I$3,2,0),"")</f>
        <v/>
      </c>
      <c r="M206" s="5" t="str">
        <f>IF('2026年度健診申込書'!O218&lt;&gt;"",TEXT('2026年度健診申込書'!O218,"YYYY")&amp;TEXT('2026年度健診申込書'!O218,"MM")&amp;TEXT('2026年度健診申込書'!O218,"DD"),"")</f>
        <v/>
      </c>
      <c r="N206" s="5"/>
      <c r="O206" s="5"/>
      <c r="P206" s="8" t="str">
        <f>IF('2026年度健診申込書'!$I218&lt;&gt;"",'2026年度健診申込書'!$C$11,"")</f>
        <v/>
      </c>
      <c r="Q206" s="8" t="str">
        <f>IF('2026年度健診申込書'!$C$10=0,"",IF('2026年度健診申込書'!$P218&lt;&gt;"",'2026年度健診申込書'!$C$10,""))</f>
        <v/>
      </c>
      <c r="R206" s="5" t="str">
        <f>IF('2026年度健診申込書'!P218&lt;&gt;"",'2026年度健診申込書'!P218,"")</f>
        <v/>
      </c>
      <c r="S206" s="5" t="str">
        <f>IF('2026年度健診申込書'!K218&lt;&gt;"",IF('2026年度健診申込書'!$H$7="左記ご住所に送付","2",""),"")</f>
        <v/>
      </c>
      <c r="T206" s="5"/>
      <c r="U206" s="5"/>
      <c r="V206" s="5"/>
      <c r="W206" s="5"/>
      <c r="X206" s="5"/>
      <c r="Y206" s="5"/>
      <c r="Z206" s="5"/>
      <c r="AA206" s="9"/>
      <c r="AB206" s="7" t="str">
        <f t="shared" si="50"/>
        <v/>
      </c>
      <c r="AC206" s="9"/>
      <c r="AD206" s="7" t="str">
        <f t="shared" si="51"/>
        <v/>
      </c>
      <c r="AE206" s="5"/>
      <c r="AF206" s="7" t="str">
        <f t="shared" si="52"/>
        <v/>
      </c>
      <c r="AG206" s="5"/>
      <c r="AH206" s="7" t="str">
        <f t="shared" si="53"/>
        <v/>
      </c>
      <c r="AI206" s="5"/>
      <c r="AJ206" s="7" t="str">
        <f t="shared" si="54"/>
        <v/>
      </c>
      <c r="AK206" s="5"/>
      <c r="AL206" s="7" t="str">
        <f t="shared" si="55"/>
        <v/>
      </c>
      <c r="AM206" s="5"/>
      <c r="AN206" s="7" t="str">
        <f t="shared" si="56"/>
        <v/>
      </c>
      <c r="AO206" s="5"/>
      <c r="AP206" s="7" t="str">
        <f t="shared" si="57"/>
        <v/>
      </c>
      <c r="AQ206" s="5"/>
      <c r="AR206" s="7" t="str">
        <f t="shared" si="58"/>
        <v/>
      </c>
      <c r="AS206" s="5"/>
      <c r="AT206" s="7" t="str">
        <f t="shared" si="59"/>
        <v/>
      </c>
      <c r="AU206" s="5"/>
      <c r="AV206" s="5"/>
      <c r="AW206" s="5"/>
      <c r="AX206" s="5"/>
      <c r="AY206" s="5"/>
      <c r="AZ206" s="5"/>
      <c r="BA206" s="5"/>
    </row>
    <row r="207" spans="1:53" ht="14.25">
      <c r="A207" s="4"/>
      <c r="B207" s="5" t="str">
        <f>IF('2026年度健診申込書'!B219&lt;&gt;"",TEXT('2026年度健診申込書'!B219,"YYYY")&amp;TEXT('2026年度健診申込書'!B219,"MM")&amp;TEXT('2026年度健診申込書'!B219,"DD"),"")</f>
        <v/>
      </c>
      <c r="C207" s="5" t="str">
        <f>IF('2026年度健診申込書'!C219&lt;&gt;"",VLOOKUP('2026年度健診申込書'!C219,マスタ!$F$2:$G$11,2,0),"")</f>
        <v/>
      </c>
      <c r="D207" s="7"/>
      <c r="E207" s="7"/>
      <c r="F207" s="7"/>
      <c r="G207" s="7"/>
      <c r="H207" s="5" t="str">
        <f>IF('2026年度健診申込書'!S219&lt;&gt;"",VLOOKUP('2026年度健診申込書'!S219,CourseMaster!$D$1:$G$1002,4,FALSE),IF('2026年度健診申込書'!T219&lt;&gt;"",VLOOKUP('2026年度健診申込書'!T219,CourseMaster!$D$1:$G$1002,4,FALSE),""))</f>
        <v/>
      </c>
      <c r="I207" s="7"/>
      <c r="J207" s="5" t="str">
        <f>CONCATENATE(TRIM(ASC('2026年度健診申込書'!I219))," ",TRIM(ASC('2026年度健診申込書'!J219)))</f>
        <v xml:space="preserve"> </v>
      </c>
      <c r="K207" s="6" t="str">
        <f>CONCATENATE(TRIM('2026年度健診申込書'!K219),"　",TRIM('2026年度健診申込書'!L219))</f>
        <v>　</v>
      </c>
      <c r="L207" s="5" t="str">
        <f>IFERROR(VLOOKUP('2026年度健診申込書'!N219,マスタ!$H$2:$I$3,2,0),"")</f>
        <v/>
      </c>
      <c r="M207" s="5" t="str">
        <f>IF('2026年度健診申込書'!O219&lt;&gt;"",TEXT('2026年度健診申込書'!O219,"YYYY")&amp;TEXT('2026年度健診申込書'!O219,"MM")&amp;TEXT('2026年度健診申込書'!O219,"DD"),"")</f>
        <v/>
      </c>
      <c r="N207" s="5"/>
      <c r="O207" s="5"/>
      <c r="P207" s="8" t="str">
        <f>IF('2026年度健診申込書'!$I219&lt;&gt;"",'2026年度健診申込書'!$C$11,"")</f>
        <v/>
      </c>
      <c r="Q207" s="8" t="str">
        <f>IF('2026年度健診申込書'!$C$10=0,"",IF('2026年度健診申込書'!$P219&lt;&gt;"",'2026年度健診申込書'!$C$10,""))</f>
        <v/>
      </c>
      <c r="R207" s="5" t="str">
        <f>IF('2026年度健診申込書'!P219&lt;&gt;"",'2026年度健診申込書'!P219,"")</f>
        <v/>
      </c>
      <c r="S207" s="5" t="str">
        <f>IF('2026年度健診申込書'!K219&lt;&gt;"",IF('2026年度健診申込書'!$H$7="左記ご住所に送付","2",""),"")</f>
        <v/>
      </c>
      <c r="T207" s="5"/>
      <c r="U207" s="5"/>
      <c r="V207" s="5"/>
      <c r="W207" s="5"/>
      <c r="X207" s="5"/>
      <c r="Y207" s="5"/>
      <c r="Z207" s="5"/>
      <c r="AA207" s="9"/>
      <c r="AB207" s="7" t="str">
        <f t="shared" si="50"/>
        <v/>
      </c>
      <c r="AC207" s="9"/>
      <c r="AD207" s="7" t="str">
        <f t="shared" si="51"/>
        <v/>
      </c>
      <c r="AE207" s="5"/>
      <c r="AF207" s="7" t="str">
        <f t="shared" si="52"/>
        <v/>
      </c>
      <c r="AG207" s="5"/>
      <c r="AH207" s="7" t="str">
        <f t="shared" si="53"/>
        <v/>
      </c>
      <c r="AI207" s="5"/>
      <c r="AJ207" s="7" t="str">
        <f t="shared" si="54"/>
        <v/>
      </c>
      <c r="AK207" s="5"/>
      <c r="AL207" s="7" t="str">
        <f t="shared" si="55"/>
        <v/>
      </c>
      <c r="AM207" s="5"/>
      <c r="AN207" s="7" t="str">
        <f t="shared" si="56"/>
        <v/>
      </c>
      <c r="AO207" s="5"/>
      <c r="AP207" s="7" t="str">
        <f t="shared" si="57"/>
        <v/>
      </c>
      <c r="AQ207" s="5"/>
      <c r="AR207" s="7" t="str">
        <f t="shared" si="58"/>
        <v/>
      </c>
      <c r="AS207" s="5"/>
      <c r="AT207" s="7" t="str">
        <f t="shared" si="59"/>
        <v/>
      </c>
      <c r="AU207" s="5"/>
      <c r="AV207" s="5"/>
      <c r="AW207" s="5"/>
      <c r="AX207" s="5"/>
      <c r="AY207" s="5"/>
      <c r="AZ207" s="5"/>
      <c r="BA207" s="5"/>
    </row>
    <row r="208" spans="1:53" ht="14.25">
      <c r="A208" s="4"/>
      <c r="B208" s="5" t="str">
        <f>IF('2026年度健診申込書'!B220&lt;&gt;"",TEXT('2026年度健診申込書'!B220,"YYYY")&amp;TEXT('2026年度健診申込書'!B220,"MM")&amp;TEXT('2026年度健診申込書'!B220,"DD"),"")</f>
        <v/>
      </c>
      <c r="C208" s="5" t="str">
        <f>IF('2026年度健診申込書'!C220&lt;&gt;"",VLOOKUP('2026年度健診申込書'!C220,マスタ!$F$2:$G$11,2,0),"")</f>
        <v/>
      </c>
      <c r="D208" s="7"/>
      <c r="E208" s="7"/>
      <c r="F208" s="7"/>
      <c r="G208" s="7"/>
      <c r="H208" s="5" t="str">
        <f>IF('2026年度健診申込書'!S220&lt;&gt;"",VLOOKUP('2026年度健診申込書'!S220,CourseMaster!$D$1:$G$1002,4,FALSE),IF('2026年度健診申込書'!T220&lt;&gt;"",VLOOKUP('2026年度健診申込書'!T220,CourseMaster!$D$1:$G$1002,4,FALSE),""))</f>
        <v/>
      </c>
      <c r="I208" s="7"/>
      <c r="J208" s="5" t="str">
        <f>CONCATENATE(TRIM(ASC('2026年度健診申込書'!I220))," ",TRIM(ASC('2026年度健診申込書'!J220)))</f>
        <v xml:space="preserve"> </v>
      </c>
      <c r="K208" s="6" t="str">
        <f>CONCATENATE(TRIM('2026年度健診申込書'!K220),"　",TRIM('2026年度健診申込書'!L220))</f>
        <v>　</v>
      </c>
      <c r="L208" s="5" t="str">
        <f>IFERROR(VLOOKUP('2026年度健診申込書'!N220,マスタ!$H$2:$I$3,2,0),"")</f>
        <v/>
      </c>
      <c r="M208" s="5" t="str">
        <f>IF('2026年度健診申込書'!O220&lt;&gt;"",TEXT('2026年度健診申込書'!O220,"YYYY")&amp;TEXT('2026年度健診申込書'!O220,"MM")&amp;TEXT('2026年度健診申込書'!O220,"DD"),"")</f>
        <v/>
      </c>
      <c r="N208" s="5"/>
      <c r="O208" s="5"/>
      <c r="P208" s="8" t="str">
        <f>IF('2026年度健診申込書'!$I220&lt;&gt;"",'2026年度健診申込書'!$C$11,"")</f>
        <v/>
      </c>
      <c r="Q208" s="8" t="str">
        <f>IF('2026年度健診申込書'!$C$10=0,"",IF('2026年度健診申込書'!$P220&lt;&gt;"",'2026年度健診申込書'!$C$10,""))</f>
        <v/>
      </c>
      <c r="R208" s="5" t="str">
        <f>IF('2026年度健診申込書'!P220&lt;&gt;"",'2026年度健診申込書'!P220,"")</f>
        <v/>
      </c>
      <c r="S208" s="5" t="str">
        <f>IF('2026年度健診申込書'!K220&lt;&gt;"",IF('2026年度健診申込書'!$H$7="左記ご住所に送付","2",""),"")</f>
        <v/>
      </c>
      <c r="T208" s="5"/>
      <c r="U208" s="5"/>
      <c r="V208" s="5"/>
      <c r="W208" s="5"/>
      <c r="X208" s="5"/>
      <c r="Y208" s="5"/>
      <c r="Z208" s="5"/>
      <c r="AA208" s="9"/>
      <c r="AB208" s="7" t="str">
        <f t="shared" si="50"/>
        <v/>
      </c>
      <c r="AC208" s="9"/>
      <c r="AD208" s="7" t="str">
        <f t="shared" si="51"/>
        <v/>
      </c>
      <c r="AE208" s="5"/>
      <c r="AF208" s="7" t="str">
        <f t="shared" si="52"/>
        <v/>
      </c>
      <c r="AG208" s="5"/>
      <c r="AH208" s="7" t="str">
        <f t="shared" si="53"/>
        <v/>
      </c>
      <c r="AI208" s="5"/>
      <c r="AJ208" s="7" t="str">
        <f t="shared" si="54"/>
        <v/>
      </c>
      <c r="AK208" s="5"/>
      <c r="AL208" s="7" t="str">
        <f t="shared" si="55"/>
        <v/>
      </c>
      <c r="AM208" s="5"/>
      <c r="AN208" s="7" t="str">
        <f t="shared" si="56"/>
        <v/>
      </c>
      <c r="AO208" s="5"/>
      <c r="AP208" s="7" t="str">
        <f t="shared" si="57"/>
        <v/>
      </c>
      <c r="AQ208" s="5"/>
      <c r="AR208" s="7" t="str">
        <f t="shared" si="58"/>
        <v/>
      </c>
      <c r="AS208" s="5"/>
      <c r="AT208" s="7" t="str">
        <f t="shared" si="59"/>
        <v/>
      </c>
      <c r="AU208" s="5"/>
      <c r="AV208" s="5"/>
      <c r="AW208" s="5"/>
      <c r="AX208" s="5"/>
      <c r="AY208" s="5"/>
      <c r="AZ208" s="5"/>
      <c r="BA208" s="5"/>
    </row>
    <row r="209" spans="1:53" ht="14.25">
      <c r="A209" s="4"/>
      <c r="B209" s="5" t="str">
        <f>IF('2026年度健診申込書'!B221&lt;&gt;"",TEXT('2026年度健診申込書'!B221,"YYYY")&amp;TEXT('2026年度健診申込書'!B221,"MM")&amp;TEXT('2026年度健診申込書'!B221,"DD"),"")</f>
        <v/>
      </c>
      <c r="C209" s="5" t="str">
        <f>IF('2026年度健診申込書'!C221&lt;&gt;"",VLOOKUP('2026年度健診申込書'!C221,マスタ!$F$2:$G$11,2,0),"")</f>
        <v/>
      </c>
      <c r="D209" s="7"/>
      <c r="E209" s="7"/>
      <c r="F209" s="7"/>
      <c r="G209" s="7"/>
      <c r="H209" s="5" t="str">
        <f>IF('2026年度健診申込書'!S221&lt;&gt;"",VLOOKUP('2026年度健診申込書'!S221,CourseMaster!$D$1:$G$1002,4,FALSE),IF('2026年度健診申込書'!T221&lt;&gt;"",VLOOKUP('2026年度健診申込書'!T221,CourseMaster!$D$1:$G$1002,4,FALSE),""))</f>
        <v/>
      </c>
      <c r="I209" s="7"/>
      <c r="J209" s="5" t="str">
        <f>CONCATENATE(TRIM(ASC('2026年度健診申込書'!I221))," ",TRIM(ASC('2026年度健診申込書'!J221)))</f>
        <v xml:space="preserve"> </v>
      </c>
      <c r="K209" s="6" t="str">
        <f>CONCATENATE(TRIM('2026年度健診申込書'!K221),"　",TRIM('2026年度健診申込書'!L221))</f>
        <v>　</v>
      </c>
      <c r="L209" s="5" t="str">
        <f>IFERROR(VLOOKUP('2026年度健診申込書'!N221,マスタ!$H$2:$I$3,2,0),"")</f>
        <v/>
      </c>
      <c r="M209" s="5" t="str">
        <f>IF('2026年度健診申込書'!O221&lt;&gt;"",TEXT('2026年度健診申込書'!O221,"YYYY")&amp;TEXT('2026年度健診申込書'!O221,"MM")&amp;TEXT('2026年度健診申込書'!O221,"DD"),"")</f>
        <v/>
      </c>
      <c r="N209" s="5"/>
      <c r="O209" s="5"/>
      <c r="P209" s="8" t="str">
        <f>IF('2026年度健診申込書'!$I221&lt;&gt;"",'2026年度健診申込書'!$C$11,"")</f>
        <v/>
      </c>
      <c r="Q209" s="8" t="str">
        <f>IF('2026年度健診申込書'!$C$10=0,"",IF('2026年度健診申込書'!$P221&lt;&gt;"",'2026年度健診申込書'!$C$10,""))</f>
        <v/>
      </c>
      <c r="R209" s="5" t="str">
        <f>IF('2026年度健診申込書'!P221&lt;&gt;"",'2026年度健診申込書'!P221,"")</f>
        <v/>
      </c>
      <c r="S209" s="5" t="str">
        <f>IF('2026年度健診申込書'!K221&lt;&gt;"",IF('2026年度健診申込書'!$H$7="左記ご住所に送付","2",""),"")</f>
        <v/>
      </c>
      <c r="T209" s="5"/>
      <c r="U209" s="5"/>
      <c r="V209" s="5"/>
      <c r="W209" s="5"/>
      <c r="X209" s="5"/>
      <c r="Y209" s="5"/>
      <c r="Z209" s="5"/>
      <c r="AA209" s="9"/>
      <c r="AB209" s="7" t="str">
        <f t="shared" si="50"/>
        <v/>
      </c>
      <c r="AC209" s="9"/>
      <c r="AD209" s="7" t="str">
        <f t="shared" si="51"/>
        <v/>
      </c>
      <c r="AE209" s="5"/>
      <c r="AF209" s="7" t="str">
        <f t="shared" si="52"/>
        <v/>
      </c>
      <c r="AG209" s="5"/>
      <c r="AH209" s="7" t="str">
        <f t="shared" si="53"/>
        <v/>
      </c>
      <c r="AI209" s="5"/>
      <c r="AJ209" s="7" t="str">
        <f t="shared" si="54"/>
        <v/>
      </c>
      <c r="AK209" s="5"/>
      <c r="AL209" s="7" t="str">
        <f t="shared" si="55"/>
        <v/>
      </c>
      <c r="AM209" s="5"/>
      <c r="AN209" s="7" t="str">
        <f t="shared" si="56"/>
        <v/>
      </c>
      <c r="AO209" s="5"/>
      <c r="AP209" s="7" t="str">
        <f t="shared" si="57"/>
        <v/>
      </c>
      <c r="AQ209" s="5"/>
      <c r="AR209" s="7" t="str">
        <f t="shared" si="58"/>
        <v/>
      </c>
      <c r="AS209" s="5"/>
      <c r="AT209" s="7" t="str">
        <f t="shared" si="59"/>
        <v/>
      </c>
      <c r="AU209" s="5"/>
      <c r="AV209" s="5"/>
      <c r="AW209" s="5"/>
      <c r="AX209" s="5"/>
      <c r="AY209" s="5"/>
      <c r="AZ209" s="5"/>
      <c r="BA209" s="5"/>
    </row>
    <row r="210" spans="1:53" ht="14.25">
      <c r="A210" s="4"/>
      <c r="B210" s="5" t="str">
        <f>IF('2026年度健診申込書'!B222&lt;&gt;"",TEXT('2026年度健診申込書'!B222,"YYYY")&amp;TEXT('2026年度健診申込書'!B222,"MM")&amp;TEXT('2026年度健診申込書'!B222,"DD"),"")</f>
        <v/>
      </c>
      <c r="C210" s="5" t="str">
        <f>IF('2026年度健診申込書'!C222&lt;&gt;"",VLOOKUP('2026年度健診申込書'!C222,マスタ!$F$2:$G$11,2,0),"")</f>
        <v/>
      </c>
      <c r="D210" s="7"/>
      <c r="E210" s="7"/>
      <c r="F210" s="7"/>
      <c r="G210" s="7"/>
      <c r="H210" s="5" t="str">
        <f>IF('2026年度健診申込書'!S222&lt;&gt;"",VLOOKUP('2026年度健診申込書'!S222,CourseMaster!$D$1:$G$1002,4,FALSE),IF('2026年度健診申込書'!T222&lt;&gt;"",VLOOKUP('2026年度健診申込書'!T222,CourseMaster!$D$1:$G$1002,4,FALSE),""))</f>
        <v/>
      </c>
      <c r="I210" s="7"/>
      <c r="J210" s="5" t="str">
        <f>CONCATENATE(TRIM(ASC('2026年度健診申込書'!I222))," ",TRIM(ASC('2026年度健診申込書'!J222)))</f>
        <v xml:space="preserve"> </v>
      </c>
      <c r="K210" s="6" t="str">
        <f>CONCATENATE(TRIM('2026年度健診申込書'!K222),"　",TRIM('2026年度健診申込書'!L222))</f>
        <v>　</v>
      </c>
      <c r="L210" s="5" t="str">
        <f>IFERROR(VLOOKUP('2026年度健診申込書'!N222,マスタ!$H$2:$I$3,2,0),"")</f>
        <v/>
      </c>
      <c r="M210" s="5" t="str">
        <f>IF('2026年度健診申込書'!O222&lt;&gt;"",TEXT('2026年度健診申込書'!O222,"YYYY")&amp;TEXT('2026年度健診申込書'!O222,"MM")&amp;TEXT('2026年度健診申込書'!O222,"DD"),"")</f>
        <v/>
      </c>
      <c r="N210" s="5"/>
      <c r="O210" s="5"/>
      <c r="P210" s="8" t="str">
        <f>IF('2026年度健診申込書'!$I222&lt;&gt;"",'2026年度健診申込書'!$C$11,"")</f>
        <v/>
      </c>
      <c r="Q210" s="8" t="str">
        <f>IF('2026年度健診申込書'!$C$10=0,"",IF('2026年度健診申込書'!$P222&lt;&gt;"",'2026年度健診申込書'!$C$10,""))</f>
        <v/>
      </c>
      <c r="R210" s="5" t="str">
        <f>IF('2026年度健診申込書'!P222&lt;&gt;"",'2026年度健診申込書'!P222,"")</f>
        <v/>
      </c>
      <c r="S210" s="5" t="str">
        <f>IF('2026年度健診申込書'!K222&lt;&gt;"",IF('2026年度健診申込書'!$H$7="左記ご住所に送付","2",""),"")</f>
        <v/>
      </c>
      <c r="T210" s="5"/>
      <c r="U210" s="5"/>
      <c r="V210" s="5"/>
      <c r="W210" s="5"/>
      <c r="X210" s="5"/>
      <c r="Y210" s="5"/>
      <c r="Z210" s="5"/>
      <c r="AA210" s="9"/>
      <c r="AB210" s="7" t="str">
        <f t="shared" si="50"/>
        <v/>
      </c>
      <c r="AC210" s="9"/>
      <c r="AD210" s="7" t="str">
        <f t="shared" si="51"/>
        <v/>
      </c>
      <c r="AE210" s="5"/>
      <c r="AF210" s="7" t="str">
        <f t="shared" si="52"/>
        <v/>
      </c>
      <c r="AG210" s="5"/>
      <c r="AH210" s="7" t="str">
        <f t="shared" si="53"/>
        <v/>
      </c>
      <c r="AI210" s="5"/>
      <c r="AJ210" s="7" t="str">
        <f t="shared" si="54"/>
        <v/>
      </c>
      <c r="AK210" s="5"/>
      <c r="AL210" s="7" t="str">
        <f t="shared" si="55"/>
        <v/>
      </c>
      <c r="AM210" s="5"/>
      <c r="AN210" s="7" t="str">
        <f t="shared" si="56"/>
        <v/>
      </c>
      <c r="AO210" s="5"/>
      <c r="AP210" s="7" t="str">
        <f t="shared" si="57"/>
        <v/>
      </c>
      <c r="AQ210" s="5"/>
      <c r="AR210" s="7" t="str">
        <f t="shared" si="58"/>
        <v/>
      </c>
      <c r="AS210" s="5"/>
      <c r="AT210" s="7" t="str">
        <f t="shared" si="59"/>
        <v/>
      </c>
      <c r="AU210" s="5"/>
      <c r="AV210" s="5"/>
      <c r="AW210" s="5"/>
      <c r="AX210" s="5"/>
      <c r="AY210" s="5"/>
      <c r="AZ210" s="5"/>
      <c r="BA210" s="5"/>
    </row>
    <row r="211" spans="1:53" ht="14.25">
      <c r="A211" s="4"/>
      <c r="B211" s="5" t="str">
        <f>IF('2026年度健診申込書'!B223&lt;&gt;"",TEXT('2026年度健診申込書'!B223,"YYYY")&amp;TEXT('2026年度健診申込書'!B223,"MM")&amp;TEXT('2026年度健診申込書'!B223,"DD"),"")</f>
        <v/>
      </c>
      <c r="C211" s="5" t="str">
        <f>IF('2026年度健診申込書'!C223&lt;&gt;"",VLOOKUP('2026年度健診申込書'!C223,マスタ!$F$2:$G$11,2,0),"")</f>
        <v/>
      </c>
      <c r="D211" s="7"/>
      <c r="E211" s="7"/>
      <c r="F211" s="7"/>
      <c r="G211" s="7"/>
      <c r="H211" s="5" t="str">
        <f>IF('2026年度健診申込書'!S223&lt;&gt;"",VLOOKUP('2026年度健診申込書'!S223,CourseMaster!$D$1:$G$1002,4,FALSE),IF('2026年度健診申込書'!T223&lt;&gt;"",VLOOKUP('2026年度健診申込書'!T223,CourseMaster!$D$1:$G$1002,4,FALSE),""))</f>
        <v/>
      </c>
      <c r="I211" s="7"/>
      <c r="J211" s="5" t="str">
        <f>CONCATENATE(TRIM(ASC('2026年度健診申込書'!I223))," ",TRIM(ASC('2026年度健診申込書'!J223)))</f>
        <v xml:space="preserve"> </v>
      </c>
      <c r="K211" s="6" t="str">
        <f>CONCATENATE(TRIM('2026年度健診申込書'!K223),"　",TRIM('2026年度健診申込書'!L223))</f>
        <v>　</v>
      </c>
      <c r="L211" s="5" t="str">
        <f>IFERROR(VLOOKUP('2026年度健診申込書'!N223,マスタ!$H$2:$I$3,2,0),"")</f>
        <v/>
      </c>
      <c r="M211" s="5" t="str">
        <f>IF('2026年度健診申込書'!O223&lt;&gt;"",TEXT('2026年度健診申込書'!O223,"YYYY")&amp;TEXT('2026年度健診申込書'!O223,"MM")&amp;TEXT('2026年度健診申込書'!O223,"DD"),"")</f>
        <v/>
      </c>
      <c r="N211" s="5"/>
      <c r="O211" s="5"/>
      <c r="P211" s="8" t="str">
        <f>IF('2026年度健診申込書'!$I223&lt;&gt;"",'2026年度健診申込書'!$C$11,"")</f>
        <v/>
      </c>
      <c r="Q211" s="8" t="str">
        <f>IF('2026年度健診申込書'!$C$10=0,"",IF('2026年度健診申込書'!$P223&lt;&gt;"",'2026年度健診申込書'!$C$10,""))</f>
        <v/>
      </c>
      <c r="R211" s="5" t="str">
        <f>IF('2026年度健診申込書'!P223&lt;&gt;"",'2026年度健診申込書'!P223,"")</f>
        <v/>
      </c>
      <c r="S211" s="5" t="str">
        <f>IF('2026年度健診申込書'!K223&lt;&gt;"",IF('2026年度健診申込書'!$H$7="左記ご住所に送付","2",""),"")</f>
        <v/>
      </c>
      <c r="T211" s="5"/>
      <c r="U211" s="5"/>
      <c r="V211" s="5"/>
      <c r="W211" s="5"/>
      <c r="X211" s="5"/>
      <c r="Y211" s="5"/>
      <c r="Z211" s="5"/>
      <c r="AA211" s="9"/>
      <c r="AB211" s="7" t="str">
        <f t="shared" si="50"/>
        <v/>
      </c>
      <c r="AC211" s="9"/>
      <c r="AD211" s="7" t="str">
        <f t="shared" si="51"/>
        <v/>
      </c>
      <c r="AE211" s="5"/>
      <c r="AF211" s="7" t="str">
        <f t="shared" si="52"/>
        <v/>
      </c>
      <c r="AG211" s="5"/>
      <c r="AH211" s="7" t="str">
        <f t="shared" si="53"/>
        <v/>
      </c>
      <c r="AI211" s="5"/>
      <c r="AJ211" s="7" t="str">
        <f t="shared" si="54"/>
        <v/>
      </c>
      <c r="AK211" s="5"/>
      <c r="AL211" s="7" t="str">
        <f t="shared" si="55"/>
        <v/>
      </c>
      <c r="AM211" s="5"/>
      <c r="AN211" s="7" t="str">
        <f t="shared" si="56"/>
        <v/>
      </c>
      <c r="AO211" s="5"/>
      <c r="AP211" s="7" t="str">
        <f t="shared" si="57"/>
        <v/>
      </c>
      <c r="AQ211" s="5"/>
      <c r="AR211" s="7" t="str">
        <f t="shared" si="58"/>
        <v/>
      </c>
      <c r="AS211" s="5"/>
      <c r="AT211" s="7" t="str">
        <f t="shared" si="59"/>
        <v/>
      </c>
      <c r="AU211" s="5"/>
      <c r="AV211" s="5"/>
      <c r="AW211" s="5"/>
      <c r="AX211" s="5"/>
      <c r="AY211" s="5"/>
      <c r="AZ211" s="5"/>
      <c r="BA211" s="5"/>
    </row>
    <row r="212" spans="1:53" ht="14.25">
      <c r="A212" s="4"/>
      <c r="B212" s="5" t="str">
        <f>IF('2026年度健診申込書'!B224&lt;&gt;"",TEXT('2026年度健診申込書'!B224,"YYYY")&amp;TEXT('2026年度健診申込書'!B224,"MM")&amp;TEXT('2026年度健診申込書'!B224,"DD"),"")</f>
        <v/>
      </c>
      <c r="C212" s="5" t="str">
        <f>IF('2026年度健診申込書'!C224&lt;&gt;"",VLOOKUP('2026年度健診申込書'!C224,マスタ!$F$2:$G$11,2,0),"")</f>
        <v/>
      </c>
      <c r="D212" s="7"/>
      <c r="E212" s="7"/>
      <c r="F212" s="7"/>
      <c r="G212" s="7"/>
      <c r="H212" s="5" t="str">
        <f>IF('2026年度健診申込書'!S224&lt;&gt;"",VLOOKUP('2026年度健診申込書'!S224,CourseMaster!$D$1:$G$1002,4,FALSE),IF('2026年度健診申込書'!T224&lt;&gt;"",VLOOKUP('2026年度健診申込書'!T224,CourseMaster!$D$1:$G$1002,4,FALSE),""))</f>
        <v/>
      </c>
      <c r="I212" s="7"/>
      <c r="J212" s="5" t="str">
        <f>CONCATENATE(TRIM(ASC('2026年度健診申込書'!I224))," ",TRIM(ASC('2026年度健診申込書'!J224)))</f>
        <v xml:space="preserve"> </v>
      </c>
      <c r="K212" s="6" t="str">
        <f>CONCATENATE(TRIM('2026年度健診申込書'!K224),"　",TRIM('2026年度健診申込書'!L224))</f>
        <v>　</v>
      </c>
      <c r="L212" s="5" t="str">
        <f>IFERROR(VLOOKUP('2026年度健診申込書'!N224,マスタ!$H$2:$I$3,2,0),"")</f>
        <v/>
      </c>
      <c r="M212" s="5" t="str">
        <f>IF('2026年度健診申込書'!O224&lt;&gt;"",TEXT('2026年度健診申込書'!O224,"YYYY")&amp;TEXT('2026年度健診申込書'!O224,"MM")&amp;TEXT('2026年度健診申込書'!O224,"DD"),"")</f>
        <v/>
      </c>
      <c r="N212" s="5"/>
      <c r="O212" s="5"/>
      <c r="P212" s="8" t="str">
        <f>IF('2026年度健診申込書'!$I224&lt;&gt;"",'2026年度健診申込書'!$C$11,"")</f>
        <v/>
      </c>
      <c r="Q212" s="8" t="str">
        <f>IF('2026年度健診申込書'!$C$10=0,"",IF('2026年度健診申込書'!$P224&lt;&gt;"",'2026年度健診申込書'!$C$10,""))</f>
        <v/>
      </c>
      <c r="R212" s="5" t="str">
        <f>IF('2026年度健診申込書'!P224&lt;&gt;"",'2026年度健診申込書'!P224,"")</f>
        <v/>
      </c>
      <c r="S212" s="5" t="str">
        <f>IF('2026年度健診申込書'!K224&lt;&gt;"",IF('2026年度健診申込書'!$H$7="左記ご住所に送付","2",""),"")</f>
        <v/>
      </c>
      <c r="T212" s="5"/>
      <c r="U212" s="5"/>
      <c r="V212" s="5"/>
      <c r="W212" s="5"/>
      <c r="X212" s="5"/>
      <c r="Y212" s="5"/>
      <c r="Z212" s="5"/>
      <c r="AA212" s="9"/>
      <c r="AB212" s="7" t="str">
        <f t="shared" si="50"/>
        <v/>
      </c>
      <c r="AC212" s="9"/>
      <c r="AD212" s="7" t="str">
        <f t="shared" si="51"/>
        <v/>
      </c>
      <c r="AE212" s="5"/>
      <c r="AF212" s="7" t="str">
        <f t="shared" si="52"/>
        <v/>
      </c>
      <c r="AG212" s="5"/>
      <c r="AH212" s="7" t="str">
        <f t="shared" si="53"/>
        <v/>
      </c>
      <c r="AI212" s="5"/>
      <c r="AJ212" s="7" t="str">
        <f t="shared" si="54"/>
        <v/>
      </c>
      <c r="AK212" s="5"/>
      <c r="AL212" s="7" t="str">
        <f t="shared" si="55"/>
        <v/>
      </c>
      <c r="AM212" s="5"/>
      <c r="AN212" s="7" t="str">
        <f t="shared" si="56"/>
        <v/>
      </c>
      <c r="AO212" s="5"/>
      <c r="AP212" s="7" t="str">
        <f t="shared" si="57"/>
        <v/>
      </c>
      <c r="AQ212" s="5"/>
      <c r="AR212" s="7" t="str">
        <f t="shared" si="58"/>
        <v/>
      </c>
      <c r="AS212" s="5"/>
      <c r="AT212" s="7" t="str">
        <f t="shared" si="59"/>
        <v/>
      </c>
      <c r="AU212" s="5"/>
      <c r="AV212" s="5"/>
      <c r="AW212" s="5"/>
      <c r="AX212" s="5"/>
      <c r="AY212" s="5"/>
      <c r="AZ212" s="5"/>
      <c r="BA212" s="5"/>
    </row>
    <row r="213" spans="1:53" ht="14.25">
      <c r="A213" s="4"/>
      <c r="B213" s="5" t="str">
        <f>IF('2026年度健診申込書'!B225&lt;&gt;"",TEXT('2026年度健診申込書'!B225,"YYYY")&amp;TEXT('2026年度健診申込書'!B225,"MM")&amp;TEXT('2026年度健診申込書'!B225,"DD"),"")</f>
        <v/>
      </c>
      <c r="C213" s="5" t="str">
        <f>IF('2026年度健診申込書'!C225&lt;&gt;"",VLOOKUP('2026年度健診申込書'!C225,マスタ!$F$2:$G$11,2,0),"")</f>
        <v/>
      </c>
      <c r="D213" s="7"/>
      <c r="E213" s="7"/>
      <c r="F213" s="7"/>
      <c r="G213" s="7"/>
      <c r="H213" s="5" t="str">
        <f>IF('2026年度健診申込書'!S225&lt;&gt;"",VLOOKUP('2026年度健診申込書'!S225,CourseMaster!$D$1:$G$1002,4,FALSE),IF('2026年度健診申込書'!T225&lt;&gt;"",VLOOKUP('2026年度健診申込書'!T225,CourseMaster!$D$1:$G$1002,4,FALSE),""))</f>
        <v/>
      </c>
      <c r="I213" s="7"/>
      <c r="J213" s="5" t="str">
        <f>CONCATENATE(TRIM(ASC('2026年度健診申込書'!I225))," ",TRIM(ASC('2026年度健診申込書'!J225)))</f>
        <v xml:space="preserve"> </v>
      </c>
      <c r="K213" s="6" t="str">
        <f>CONCATENATE(TRIM('2026年度健診申込書'!K225),"　",TRIM('2026年度健診申込書'!L225))</f>
        <v>　</v>
      </c>
      <c r="L213" s="5" t="str">
        <f>IFERROR(VLOOKUP('2026年度健診申込書'!N225,マスタ!$H$2:$I$3,2,0),"")</f>
        <v/>
      </c>
      <c r="M213" s="5" t="str">
        <f>IF('2026年度健診申込書'!O225&lt;&gt;"",TEXT('2026年度健診申込書'!O225,"YYYY")&amp;TEXT('2026年度健診申込書'!O225,"MM")&amp;TEXT('2026年度健診申込書'!O225,"DD"),"")</f>
        <v/>
      </c>
      <c r="N213" s="5"/>
      <c r="O213" s="5"/>
      <c r="P213" s="8" t="str">
        <f>IF('2026年度健診申込書'!$I225&lt;&gt;"",'2026年度健診申込書'!$C$11,"")</f>
        <v/>
      </c>
      <c r="Q213" s="8" t="str">
        <f>IF('2026年度健診申込書'!$C$10=0,"",IF('2026年度健診申込書'!$P225&lt;&gt;"",'2026年度健診申込書'!$C$10,""))</f>
        <v/>
      </c>
      <c r="R213" s="5" t="str">
        <f>IF('2026年度健診申込書'!P225&lt;&gt;"",'2026年度健診申込書'!P225,"")</f>
        <v/>
      </c>
      <c r="S213" s="5" t="str">
        <f>IF('2026年度健診申込書'!K225&lt;&gt;"",IF('2026年度健診申込書'!$H$7="左記ご住所に送付","2",""),"")</f>
        <v/>
      </c>
      <c r="T213" s="5"/>
      <c r="U213" s="5"/>
      <c r="V213" s="5"/>
      <c r="W213" s="5"/>
      <c r="X213" s="5"/>
      <c r="Y213" s="5"/>
      <c r="Z213" s="5"/>
      <c r="AA213" s="9"/>
      <c r="AB213" s="7" t="str">
        <f t="shared" si="50"/>
        <v/>
      </c>
      <c r="AC213" s="9"/>
      <c r="AD213" s="7" t="str">
        <f t="shared" si="51"/>
        <v/>
      </c>
      <c r="AE213" s="5"/>
      <c r="AF213" s="7" t="str">
        <f t="shared" si="52"/>
        <v/>
      </c>
      <c r="AG213" s="5"/>
      <c r="AH213" s="7" t="str">
        <f t="shared" si="53"/>
        <v/>
      </c>
      <c r="AI213" s="5"/>
      <c r="AJ213" s="7" t="str">
        <f t="shared" si="54"/>
        <v/>
      </c>
      <c r="AK213" s="5"/>
      <c r="AL213" s="7" t="str">
        <f t="shared" si="55"/>
        <v/>
      </c>
      <c r="AM213" s="5"/>
      <c r="AN213" s="7" t="str">
        <f t="shared" si="56"/>
        <v/>
      </c>
      <c r="AO213" s="5"/>
      <c r="AP213" s="7" t="str">
        <f t="shared" si="57"/>
        <v/>
      </c>
      <c r="AQ213" s="5"/>
      <c r="AR213" s="7" t="str">
        <f t="shared" si="58"/>
        <v/>
      </c>
      <c r="AS213" s="5"/>
      <c r="AT213" s="7" t="str">
        <f t="shared" si="59"/>
        <v/>
      </c>
      <c r="AU213" s="5"/>
      <c r="AV213" s="5"/>
      <c r="AW213" s="5"/>
      <c r="AX213" s="5"/>
      <c r="AY213" s="5"/>
      <c r="AZ213" s="5"/>
      <c r="BA213" s="5"/>
    </row>
    <row r="214" spans="1:53" ht="14.25">
      <c r="A214" s="4"/>
      <c r="B214" s="5" t="str">
        <f>IF('2026年度健診申込書'!B226&lt;&gt;"",TEXT('2026年度健診申込書'!B226,"YYYY")&amp;TEXT('2026年度健診申込書'!B226,"MM")&amp;TEXT('2026年度健診申込書'!B226,"DD"),"")</f>
        <v/>
      </c>
      <c r="C214" s="5" t="str">
        <f>IF('2026年度健診申込書'!C226&lt;&gt;"",VLOOKUP('2026年度健診申込書'!C226,マスタ!$F$2:$G$11,2,0),"")</f>
        <v/>
      </c>
      <c r="D214" s="7"/>
      <c r="E214" s="7"/>
      <c r="F214" s="7"/>
      <c r="G214" s="7"/>
      <c r="H214" s="5" t="str">
        <f>IF('2026年度健診申込書'!S226&lt;&gt;"",VLOOKUP('2026年度健診申込書'!S226,CourseMaster!$D$1:$G$1002,4,FALSE),IF('2026年度健診申込書'!T226&lt;&gt;"",VLOOKUP('2026年度健診申込書'!T226,CourseMaster!$D$1:$G$1002,4,FALSE),""))</f>
        <v/>
      </c>
      <c r="I214" s="7"/>
      <c r="J214" s="5" t="str">
        <f>CONCATENATE(TRIM(ASC('2026年度健診申込書'!I226))," ",TRIM(ASC('2026年度健診申込書'!J226)))</f>
        <v xml:space="preserve"> </v>
      </c>
      <c r="K214" s="6" t="str">
        <f>CONCATENATE(TRIM('2026年度健診申込書'!K226),"　",TRIM('2026年度健診申込書'!L226))</f>
        <v>　</v>
      </c>
      <c r="L214" s="5" t="str">
        <f>IFERROR(VLOOKUP('2026年度健診申込書'!N226,マスタ!$H$2:$I$3,2,0),"")</f>
        <v/>
      </c>
      <c r="M214" s="5" t="str">
        <f>IF('2026年度健診申込書'!O226&lt;&gt;"",TEXT('2026年度健診申込書'!O226,"YYYY")&amp;TEXT('2026年度健診申込書'!O226,"MM")&amp;TEXT('2026年度健診申込書'!O226,"DD"),"")</f>
        <v/>
      </c>
      <c r="N214" s="5"/>
      <c r="O214" s="5"/>
      <c r="P214" s="8" t="str">
        <f>IF('2026年度健診申込書'!$I226&lt;&gt;"",'2026年度健診申込書'!$C$11,"")</f>
        <v/>
      </c>
      <c r="Q214" s="8" t="str">
        <f>IF('2026年度健診申込書'!$C$10=0,"",IF('2026年度健診申込書'!$P226&lt;&gt;"",'2026年度健診申込書'!$C$10,""))</f>
        <v/>
      </c>
      <c r="R214" s="5" t="str">
        <f>IF('2026年度健診申込書'!P226&lt;&gt;"",'2026年度健診申込書'!P226,"")</f>
        <v/>
      </c>
      <c r="S214" s="5" t="str">
        <f>IF('2026年度健診申込書'!K226&lt;&gt;"",IF('2026年度健診申込書'!$H$7="左記ご住所に送付","2",""),"")</f>
        <v/>
      </c>
      <c r="T214" s="5"/>
      <c r="U214" s="5"/>
      <c r="V214" s="5"/>
      <c r="W214" s="5"/>
      <c r="X214" s="5"/>
      <c r="Y214" s="5"/>
      <c r="Z214" s="5"/>
      <c r="AA214" s="9"/>
      <c r="AB214" s="7" t="str">
        <f t="shared" si="50"/>
        <v/>
      </c>
      <c r="AC214" s="9"/>
      <c r="AD214" s="7" t="str">
        <f t="shared" si="51"/>
        <v/>
      </c>
      <c r="AE214" s="5"/>
      <c r="AF214" s="7" t="str">
        <f t="shared" si="52"/>
        <v/>
      </c>
      <c r="AG214" s="5"/>
      <c r="AH214" s="7" t="str">
        <f t="shared" si="53"/>
        <v/>
      </c>
      <c r="AI214" s="5"/>
      <c r="AJ214" s="7" t="str">
        <f t="shared" si="54"/>
        <v/>
      </c>
      <c r="AK214" s="5"/>
      <c r="AL214" s="7" t="str">
        <f t="shared" si="55"/>
        <v/>
      </c>
      <c r="AM214" s="5"/>
      <c r="AN214" s="7" t="str">
        <f t="shared" si="56"/>
        <v/>
      </c>
      <c r="AO214" s="5"/>
      <c r="AP214" s="7" t="str">
        <f t="shared" si="57"/>
        <v/>
      </c>
      <c r="AQ214" s="5"/>
      <c r="AR214" s="7" t="str">
        <f t="shared" si="58"/>
        <v/>
      </c>
      <c r="AS214" s="5"/>
      <c r="AT214" s="7" t="str">
        <f t="shared" si="59"/>
        <v/>
      </c>
      <c r="AU214" s="5"/>
      <c r="AV214" s="5"/>
      <c r="AW214" s="5"/>
      <c r="AX214" s="5"/>
      <c r="AY214" s="5"/>
      <c r="AZ214" s="5"/>
      <c r="BA214" s="5"/>
    </row>
    <row r="215" spans="1:53" ht="14.25">
      <c r="A215" s="4"/>
      <c r="B215" s="5" t="str">
        <f>IF('2026年度健診申込書'!B227&lt;&gt;"",TEXT('2026年度健診申込書'!B227,"YYYY")&amp;TEXT('2026年度健診申込書'!B227,"MM")&amp;TEXT('2026年度健診申込書'!B227,"DD"),"")</f>
        <v/>
      </c>
      <c r="C215" s="5" t="str">
        <f>IF('2026年度健診申込書'!C227&lt;&gt;"",VLOOKUP('2026年度健診申込書'!C227,マスタ!$F$2:$G$11,2,0),"")</f>
        <v/>
      </c>
      <c r="D215" s="7"/>
      <c r="E215" s="7"/>
      <c r="F215" s="7"/>
      <c r="G215" s="7"/>
      <c r="H215" s="5" t="str">
        <f>IF('2026年度健診申込書'!S227&lt;&gt;"",VLOOKUP('2026年度健診申込書'!S227,CourseMaster!$D$1:$G$1002,4,FALSE),IF('2026年度健診申込書'!T227&lt;&gt;"",VLOOKUP('2026年度健診申込書'!T227,CourseMaster!$D$1:$G$1002,4,FALSE),""))</f>
        <v/>
      </c>
      <c r="I215" s="7"/>
      <c r="J215" s="5" t="str">
        <f>CONCATENATE(TRIM(ASC('2026年度健診申込書'!I227))," ",TRIM(ASC('2026年度健診申込書'!J227)))</f>
        <v xml:space="preserve"> </v>
      </c>
      <c r="K215" s="6" t="str">
        <f>CONCATENATE(TRIM('2026年度健診申込書'!K227),"　",TRIM('2026年度健診申込書'!L227))</f>
        <v>　</v>
      </c>
      <c r="L215" s="5" t="str">
        <f>IFERROR(VLOOKUP('2026年度健診申込書'!N227,マスタ!$H$2:$I$3,2,0),"")</f>
        <v/>
      </c>
      <c r="M215" s="5" t="str">
        <f>IF('2026年度健診申込書'!O227&lt;&gt;"",TEXT('2026年度健診申込書'!O227,"YYYY")&amp;TEXT('2026年度健診申込書'!O227,"MM")&amp;TEXT('2026年度健診申込書'!O227,"DD"),"")</f>
        <v/>
      </c>
      <c r="N215" s="5"/>
      <c r="O215" s="5"/>
      <c r="P215" s="8" t="str">
        <f>IF('2026年度健診申込書'!$I227&lt;&gt;"",'2026年度健診申込書'!$C$11,"")</f>
        <v/>
      </c>
      <c r="Q215" s="8" t="str">
        <f>IF('2026年度健診申込書'!$C$10=0,"",IF('2026年度健診申込書'!$P227&lt;&gt;"",'2026年度健診申込書'!$C$10,""))</f>
        <v/>
      </c>
      <c r="R215" s="5" t="str">
        <f>IF('2026年度健診申込書'!P227&lt;&gt;"",'2026年度健診申込書'!P227,"")</f>
        <v/>
      </c>
      <c r="S215" s="5" t="str">
        <f>IF('2026年度健診申込書'!K227&lt;&gt;"",IF('2026年度健診申込書'!$H$7="左記ご住所に送付","2",""),"")</f>
        <v/>
      </c>
      <c r="T215" s="5"/>
      <c r="U215" s="5"/>
      <c r="V215" s="5"/>
      <c r="W215" s="5"/>
      <c r="X215" s="5"/>
      <c r="Y215" s="5"/>
      <c r="Z215" s="5"/>
      <c r="AA215" s="9"/>
      <c r="AB215" s="7" t="str">
        <f t="shared" si="50"/>
        <v/>
      </c>
      <c r="AC215" s="9"/>
      <c r="AD215" s="7" t="str">
        <f t="shared" si="51"/>
        <v/>
      </c>
      <c r="AE215" s="5"/>
      <c r="AF215" s="7" t="str">
        <f t="shared" si="52"/>
        <v/>
      </c>
      <c r="AG215" s="5"/>
      <c r="AH215" s="7" t="str">
        <f t="shared" si="53"/>
        <v/>
      </c>
      <c r="AI215" s="5"/>
      <c r="AJ215" s="7" t="str">
        <f t="shared" si="54"/>
        <v/>
      </c>
      <c r="AK215" s="5"/>
      <c r="AL215" s="7" t="str">
        <f t="shared" si="55"/>
        <v/>
      </c>
      <c r="AM215" s="5"/>
      <c r="AN215" s="7" t="str">
        <f t="shared" si="56"/>
        <v/>
      </c>
      <c r="AO215" s="5"/>
      <c r="AP215" s="7" t="str">
        <f t="shared" si="57"/>
        <v/>
      </c>
      <c r="AQ215" s="5"/>
      <c r="AR215" s="7" t="str">
        <f t="shared" si="58"/>
        <v/>
      </c>
      <c r="AS215" s="5"/>
      <c r="AT215" s="7" t="str">
        <f t="shared" si="59"/>
        <v/>
      </c>
      <c r="AU215" s="5"/>
      <c r="AV215" s="5"/>
      <c r="AW215" s="5"/>
      <c r="AX215" s="5"/>
      <c r="AY215" s="5"/>
      <c r="AZ215" s="5"/>
      <c r="BA215" s="5"/>
    </row>
    <row r="216" spans="1:53" ht="14.25">
      <c r="A216" s="4"/>
      <c r="B216" s="5" t="str">
        <f>IF('2026年度健診申込書'!B228&lt;&gt;"",TEXT('2026年度健診申込書'!B228,"YYYY")&amp;TEXT('2026年度健診申込書'!B228,"MM")&amp;TEXT('2026年度健診申込書'!B228,"DD"),"")</f>
        <v/>
      </c>
      <c r="C216" s="5" t="str">
        <f>IF('2026年度健診申込書'!C228&lt;&gt;"",VLOOKUP('2026年度健診申込書'!C228,マスタ!$F$2:$G$11,2,0),"")</f>
        <v/>
      </c>
      <c r="D216" s="7"/>
      <c r="E216" s="7"/>
      <c r="F216" s="7"/>
      <c r="G216" s="7"/>
      <c r="H216" s="5" t="str">
        <f>IF('2026年度健診申込書'!S228&lt;&gt;"",VLOOKUP('2026年度健診申込書'!S228,CourseMaster!$D$1:$G$1002,4,FALSE),IF('2026年度健診申込書'!T228&lt;&gt;"",VLOOKUP('2026年度健診申込書'!T228,CourseMaster!$D$1:$G$1002,4,FALSE),""))</f>
        <v/>
      </c>
      <c r="I216" s="7"/>
      <c r="J216" s="5" t="str">
        <f>CONCATENATE(TRIM(ASC('2026年度健診申込書'!I228))," ",TRIM(ASC('2026年度健診申込書'!J228)))</f>
        <v xml:space="preserve"> </v>
      </c>
      <c r="K216" s="6" t="str">
        <f>CONCATENATE(TRIM('2026年度健診申込書'!K228),"　",TRIM('2026年度健診申込書'!L228))</f>
        <v>　</v>
      </c>
      <c r="L216" s="5" t="str">
        <f>IFERROR(VLOOKUP('2026年度健診申込書'!N228,マスタ!$H$2:$I$3,2,0),"")</f>
        <v/>
      </c>
      <c r="M216" s="5" t="str">
        <f>IF('2026年度健診申込書'!O228&lt;&gt;"",TEXT('2026年度健診申込書'!O228,"YYYY")&amp;TEXT('2026年度健診申込書'!O228,"MM")&amp;TEXT('2026年度健診申込書'!O228,"DD"),"")</f>
        <v/>
      </c>
      <c r="N216" s="5"/>
      <c r="O216" s="5"/>
      <c r="P216" s="8" t="str">
        <f>IF('2026年度健診申込書'!$I228&lt;&gt;"",'2026年度健診申込書'!$C$11,"")</f>
        <v/>
      </c>
      <c r="Q216" s="8" t="str">
        <f>IF('2026年度健診申込書'!$C$10=0,"",IF('2026年度健診申込書'!$P228&lt;&gt;"",'2026年度健診申込書'!$C$10,""))</f>
        <v/>
      </c>
      <c r="R216" s="5" t="str">
        <f>IF('2026年度健診申込書'!P228&lt;&gt;"",'2026年度健診申込書'!P228,"")</f>
        <v/>
      </c>
      <c r="S216" s="5" t="str">
        <f>IF('2026年度健診申込書'!K228&lt;&gt;"",IF('2026年度健診申込書'!$H$7="左記ご住所に送付","2",""),"")</f>
        <v/>
      </c>
      <c r="T216" s="5"/>
      <c r="U216" s="5"/>
      <c r="V216" s="5"/>
      <c r="W216" s="5"/>
      <c r="X216" s="5"/>
      <c r="Y216" s="5"/>
      <c r="Z216" s="5"/>
      <c r="AA216" s="9"/>
      <c r="AB216" s="7" t="str">
        <f t="shared" si="50"/>
        <v/>
      </c>
      <c r="AC216" s="9"/>
      <c r="AD216" s="7" t="str">
        <f t="shared" si="51"/>
        <v/>
      </c>
      <c r="AE216" s="5"/>
      <c r="AF216" s="7" t="str">
        <f t="shared" si="52"/>
        <v/>
      </c>
      <c r="AG216" s="5"/>
      <c r="AH216" s="7" t="str">
        <f t="shared" si="53"/>
        <v/>
      </c>
      <c r="AI216" s="5"/>
      <c r="AJ216" s="7" t="str">
        <f t="shared" si="54"/>
        <v/>
      </c>
      <c r="AK216" s="5"/>
      <c r="AL216" s="7" t="str">
        <f t="shared" si="55"/>
        <v/>
      </c>
      <c r="AM216" s="5"/>
      <c r="AN216" s="7" t="str">
        <f t="shared" si="56"/>
        <v/>
      </c>
      <c r="AO216" s="5"/>
      <c r="AP216" s="7" t="str">
        <f t="shared" si="57"/>
        <v/>
      </c>
      <c r="AQ216" s="5"/>
      <c r="AR216" s="7" t="str">
        <f t="shared" si="58"/>
        <v/>
      </c>
      <c r="AS216" s="5"/>
      <c r="AT216" s="7" t="str">
        <f t="shared" si="59"/>
        <v/>
      </c>
      <c r="AU216" s="5"/>
      <c r="AV216" s="5"/>
      <c r="AW216" s="5"/>
      <c r="AX216" s="5"/>
      <c r="AY216" s="5"/>
      <c r="AZ216" s="5"/>
      <c r="BA216" s="5"/>
    </row>
    <row r="217" spans="1:53" ht="14.25">
      <c r="A217" s="4"/>
      <c r="B217" s="5" t="str">
        <f>IF('2026年度健診申込書'!B229&lt;&gt;"",TEXT('2026年度健診申込書'!B229,"YYYY")&amp;TEXT('2026年度健診申込書'!B229,"MM")&amp;TEXT('2026年度健診申込書'!B229,"DD"),"")</f>
        <v/>
      </c>
      <c r="C217" s="5" t="str">
        <f>IF('2026年度健診申込書'!C229&lt;&gt;"",VLOOKUP('2026年度健診申込書'!C229,マスタ!$F$2:$G$11,2,0),"")</f>
        <v/>
      </c>
      <c r="D217" s="7"/>
      <c r="E217" s="7"/>
      <c r="F217" s="7"/>
      <c r="G217" s="7"/>
      <c r="H217" s="5" t="str">
        <f>IF('2026年度健診申込書'!S229&lt;&gt;"",VLOOKUP('2026年度健診申込書'!S229,CourseMaster!$D$1:$G$1002,4,FALSE),IF('2026年度健診申込書'!T229&lt;&gt;"",VLOOKUP('2026年度健診申込書'!T229,CourseMaster!$D$1:$G$1002,4,FALSE),""))</f>
        <v/>
      </c>
      <c r="I217" s="7"/>
      <c r="J217" s="5" t="str">
        <f>CONCATENATE(TRIM(ASC('2026年度健診申込書'!I229))," ",TRIM(ASC('2026年度健診申込書'!J229)))</f>
        <v xml:space="preserve"> </v>
      </c>
      <c r="K217" s="6" t="str">
        <f>CONCATENATE(TRIM('2026年度健診申込書'!K229),"　",TRIM('2026年度健診申込書'!L229))</f>
        <v>　</v>
      </c>
      <c r="L217" s="5" t="str">
        <f>IFERROR(VLOOKUP('2026年度健診申込書'!N229,マスタ!$H$2:$I$3,2,0),"")</f>
        <v/>
      </c>
      <c r="M217" s="5" t="str">
        <f>IF('2026年度健診申込書'!O229&lt;&gt;"",TEXT('2026年度健診申込書'!O229,"YYYY")&amp;TEXT('2026年度健診申込書'!O229,"MM")&amp;TEXT('2026年度健診申込書'!O229,"DD"),"")</f>
        <v/>
      </c>
      <c r="N217" s="5"/>
      <c r="O217" s="5"/>
      <c r="P217" s="8" t="str">
        <f>IF('2026年度健診申込書'!$I229&lt;&gt;"",'2026年度健診申込書'!$C$11,"")</f>
        <v/>
      </c>
      <c r="Q217" s="8" t="str">
        <f>IF('2026年度健診申込書'!$C$10=0,"",IF('2026年度健診申込書'!$P229&lt;&gt;"",'2026年度健診申込書'!$C$10,""))</f>
        <v/>
      </c>
      <c r="R217" s="5" t="str">
        <f>IF('2026年度健診申込書'!P229&lt;&gt;"",'2026年度健診申込書'!P229,"")</f>
        <v/>
      </c>
      <c r="S217" s="5" t="str">
        <f>IF('2026年度健診申込書'!K229&lt;&gt;"",IF('2026年度健診申込書'!$H$7="左記ご住所に送付","2",""),"")</f>
        <v/>
      </c>
      <c r="T217" s="5"/>
      <c r="U217" s="5"/>
      <c r="V217" s="5"/>
      <c r="W217" s="5"/>
      <c r="X217" s="5"/>
      <c r="Y217" s="5"/>
      <c r="Z217" s="5"/>
      <c r="AA217" s="9"/>
      <c r="AB217" s="7" t="str">
        <f t="shared" si="50"/>
        <v/>
      </c>
      <c r="AC217" s="9"/>
      <c r="AD217" s="7" t="str">
        <f t="shared" si="51"/>
        <v/>
      </c>
      <c r="AE217" s="5"/>
      <c r="AF217" s="7" t="str">
        <f t="shared" si="52"/>
        <v/>
      </c>
      <c r="AG217" s="5"/>
      <c r="AH217" s="7" t="str">
        <f t="shared" si="53"/>
        <v/>
      </c>
      <c r="AI217" s="5"/>
      <c r="AJ217" s="7" t="str">
        <f t="shared" si="54"/>
        <v/>
      </c>
      <c r="AK217" s="5"/>
      <c r="AL217" s="7" t="str">
        <f t="shared" si="55"/>
        <v/>
      </c>
      <c r="AM217" s="5"/>
      <c r="AN217" s="7" t="str">
        <f t="shared" si="56"/>
        <v/>
      </c>
      <c r="AO217" s="5"/>
      <c r="AP217" s="7" t="str">
        <f t="shared" si="57"/>
        <v/>
      </c>
      <c r="AQ217" s="5"/>
      <c r="AR217" s="7" t="str">
        <f t="shared" si="58"/>
        <v/>
      </c>
      <c r="AS217" s="5"/>
      <c r="AT217" s="7" t="str">
        <f t="shared" si="59"/>
        <v/>
      </c>
      <c r="AU217" s="5"/>
      <c r="AV217" s="5"/>
      <c r="AW217" s="5"/>
      <c r="AX217" s="5"/>
      <c r="AY217" s="5"/>
      <c r="AZ217" s="5"/>
      <c r="BA217" s="5"/>
    </row>
    <row r="218" spans="1:53" ht="14.25">
      <c r="A218" s="4"/>
      <c r="B218" s="5" t="str">
        <f>IF('2026年度健診申込書'!B230&lt;&gt;"",TEXT('2026年度健診申込書'!B230,"YYYY")&amp;TEXT('2026年度健診申込書'!B230,"MM")&amp;TEXT('2026年度健診申込書'!B230,"DD"),"")</f>
        <v/>
      </c>
      <c r="C218" s="5" t="str">
        <f>IF('2026年度健診申込書'!C230&lt;&gt;"",VLOOKUP('2026年度健診申込書'!C230,マスタ!$F$2:$G$11,2,0),"")</f>
        <v/>
      </c>
      <c r="D218" s="7"/>
      <c r="E218" s="7"/>
      <c r="F218" s="7"/>
      <c r="G218" s="7"/>
      <c r="H218" s="5" t="str">
        <f>IF('2026年度健診申込書'!S230&lt;&gt;"",VLOOKUP('2026年度健診申込書'!S230,CourseMaster!$D$1:$G$1002,4,FALSE),IF('2026年度健診申込書'!T230&lt;&gt;"",VLOOKUP('2026年度健診申込書'!T230,CourseMaster!$D$1:$G$1002,4,FALSE),""))</f>
        <v/>
      </c>
      <c r="I218" s="7"/>
      <c r="J218" s="5" t="str">
        <f>CONCATENATE(TRIM(ASC('2026年度健診申込書'!I230))," ",TRIM(ASC('2026年度健診申込書'!J230)))</f>
        <v xml:space="preserve"> </v>
      </c>
      <c r="K218" s="6" t="str">
        <f>CONCATENATE(TRIM('2026年度健診申込書'!K230),"　",TRIM('2026年度健診申込書'!L230))</f>
        <v>　</v>
      </c>
      <c r="L218" s="5" t="str">
        <f>IFERROR(VLOOKUP('2026年度健診申込書'!N230,マスタ!$H$2:$I$3,2,0),"")</f>
        <v/>
      </c>
      <c r="M218" s="5" t="str">
        <f>IF('2026年度健診申込書'!O230&lt;&gt;"",TEXT('2026年度健診申込書'!O230,"YYYY")&amp;TEXT('2026年度健診申込書'!O230,"MM")&amp;TEXT('2026年度健診申込書'!O230,"DD"),"")</f>
        <v/>
      </c>
      <c r="N218" s="5"/>
      <c r="O218" s="5"/>
      <c r="P218" s="8" t="str">
        <f>IF('2026年度健診申込書'!$I230&lt;&gt;"",'2026年度健診申込書'!$C$11,"")</f>
        <v/>
      </c>
      <c r="Q218" s="8" t="str">
        <f>IF('2026年度健診申込書'!$C$10=0,"",IF('2026年度健診申込書'!$P230&lt;&gt;"",'2026年度健診申込書'!$C$10,""))</f>
        <v/>
      </c>
      <c r="R218" s="5" t="str">
        <f>IF('2026年度健診申込書'!P230&lt;&gt;"",'2026年度健診申込書'!P230,"")</f>
        <v/>
      </c>
      <c r="S218" s="5" t="str">
        <f>IF('2026年度健診申込書'!K230&lt;&gt;"",IF('2026年度健診申込書'!$H$7="左記ご住所に送付","2",""),"")</f>
        <v/>
      </c>
      <c r="T218" s="5"/>
      <c r="U218" s="5"/>
      <c r="V218" s="5"/>
      <c r="W218" s="5"/>
      <c r="X218" s="5"/>
      <c r="Y218" s="5"/>
      <c r="Z218" s="5"/>
      <c r="AA218" s="9"/>
      <c r="AB218" s="7" t="str">
        <f t="shared" si="50"/>
        <v/>
      </c>
      <c r="AC218" s="9"/>
      <c r="AD218" s="7" t="str">
        <f t="shared" si="51"/>
        <v/>
      </c>
      <c r="AE218" s="5"/>
      <c r="AF218" s="7" t="str">
        <f t="shared" si="52"/>
        <v/>
      </c>
      <c r="AG218" s="5"/>
      <c r="AH218" s="7" t="str">
        <f t="shared" si="53"/>
        <v/>
      </c>
      <c r="AI218" s="5"/>
      <c r="AJ218" s="7" t="str">
        <f t="shared" si="54"/>
        <v/>
      </c>
      <c r="AK218" s="5"/>
      <c r="AL218" s="7" t="str">
        <f t="shared" si="55"/>
        <v/>
      </c>
      <c r="AM218" s="5"/>
      <c r="AN218" s="7" t="str">
        <f t="shared" si="56"/>
        <v/>
      </c>
      <c r="AO218" s="5"/>
      <c r="AP218" s="7" t="str">
        <f t="shared" si="57"/>
        <v/>
      </c>
      <c r="AQ218" s="5"/>
      <c r="AR218" s="7" t="str">
        <f t="shared" si="58"/>
        <v/>
      </c>
      <c r="AS218" s="5"/>
      <c r="AT218" s="7" t="str">
        <f t="shared" si="59"/>
        <v/>
      </c>
      <c r="AU218" s="5"/>
      <c r="AV218" s="5"/>
      <c r="AW218" s="5"/>
      <c r="AX218" s="5"/>
      <c r="AY218" s="5"/>
      <c r="AZ218" s="5"/>
      <c r="BA218" s="5"/>
    </row>
    <row r="219" spans="1:53" ht="14.25">
      <c r="A219" s="4"/>
      <c r="B219" s="5" t="str">
        <f>IF('2026年度健診申込書'!B231&lt;&gt;"",TEXT('2026年度健診申込書'!B231,"YYYY")&amp;TEXT('2026年度健診申込書'!B231,"MM")&amp;TEXT('2026年度健診申込書'!B231,"DD"),"")</f>
        <v/>
      </c>
      <c r="C219" s="5" t="str">
        <f>IF('2026年度健診申込書'!C231&lt;&gt;"",VLOOKUP('2026年度健診申込書'!C231,マスタ!$F$2:$G$11,2,0),"")</f>
        <v/>
      </c>
      <c r="D219" s="7"/>
      <c r="E219" s="7"/>
      <c r="F219" s="7"/>
      <c r="G219" s="7"/>
      <c r="H219" s="5" t="str">
        <f>IF('2026年度健診申込書'!S231&lt;&gt;"",VLOOKUP('2026年度健診申込書'!S231,CourseMaster!$D$1:$G$1002,4,FALSE),IF('2026年度健診申込書'!T231&lt;&gt;"",VLOOKUP('2026年度健診申込書'!T231,CourseMaster!$D$1:$G$1002,4,FALSE),""))</f>
        <v/>
      </c>
      <c r="I219" s="7"/>
      <c r="J219" s="5" t="str">
        <f>CONCATENATE(TRIM(ASC('2026年度健診申込書'!I231))," ",TRIM(ASC('2026年度健診申込書'!J231)))</f>
        <v xml:space="preserve"> </v>
      </c>
      <c r="K219" s="6" t="str">
        <f>CONCATENATE(TRIM('2026年度健診申込書'!K231),"　",TRIM('2026年度健診申込書'!L231))</f>
        <v>　</v>
      </c>
      <c r="L219" s="5" t="str">
        <f>IFERROR(VLOOKUP('2026年度健診申込書'!N231,マスタ!$H$2:$I$3,2,0),"")</f>
        <v/>
      </c>
      <c r="M219" s="5" t="str">
        <f>IF('2026年度健診申込書'!O231&lt;&gt;"",TEXT('2026年度健診申込書'!O231,"YYYY")&amp;TEXT('2026年度健診申込書'!O231,"MM")&amp;TEXT('2026年度健診申込書'!O231,"DD"),"")</f>
        <v/>
      </c>
      <c r="N219" s="5"/>
      <c r="O219" s="5"/>
      <c r="P219" s="8" t="str">
        <f>IF('2026年度健診申込書'!$I231&lt;&gt;"",'2026年度健診申込書'!$C$11,"")</f>
        <v/>
      </c>
      <c r="Q219" s="8" t="str">
        <f>IF('2026年度健診申込書'!$C$10=0,"",IF('2026年度健診申込書'!$P231&lt;&gt;"",'2026年度健診申込書'!$C$10,""))</f>
        <v/>
      </c>
      <c r="R219" s="5" t="str">
        <f>IF('2026年度健診申込書'!P231&lt;&gt;"",'2026年度健診申込書'!P231,"")</f>
        <v/>
      </c>
      <c r="S219" s="5" t="str">
        <f>IF('2026年度健診申込書'!K231&lt;&gt;"",IF('2026年度健診申込書'!$H$7="左記ご住所に送付","2",""),"")</f>
        <v/>
      </c>
      <c r="T219" s="5"/>
      <c r="U219" s="5"/>
      <c r="V219" s="5"/>
      <c r="W219" s="5"/>
      <c r="X219" s="5"/>
      <c r="Y219" s="5"/>
      <c r="Z219" s="5"/>
      <c r="AA219" s="9"/>
      <c r="AB219" s="7" t="str">
        <f t="shared" si="50"/>
        <v/>
      </c>
      <c r="AC219" s="9"/>
      <c r="AD219" s="7" t="str">
        <f t="shared" si="51"/>
        <v/>
      </c>
      <c r="AE219" s="5"/>
      <c r="AF219" s="7" t="str">
        <f t="shared" si="52"/>
        <v/>
      </c>
      <c r="AG219" s="5"/>
      <c r="AH219" s="7" t="str">
        <f t="shared" si="53"/>
        <v/>
      </c>
      <c r="AI219" s="5"/>
      <c r="AJ219" s="7" t="str">
        <f t="shared" si="54"/>
        <v/>
      </c>
      <c r="AK219" s="5"/>
      <c r="AL219" s="7" t="str">
        <f t="shared" si="55"/>
        <v/>
      </c>
      <c r="AM219" s="5"/>
      <c r="AN219" s="7" t="str">
        <f t="shared" si="56"/>
        <v/>
      </c>
      <c r="AO219" s="5"/>
      <c r="AP219" s="7" t="str">
        <f t="shared" si="57"/>
        <v/>
      </c>
      <c r="AQ219" s="5"/>
      <c r="AR219" s="7" t="str">
        <f t="shared" si="58"/>
        <v/>
      </c>
      <c r="AS219" s="5"/>
      <c r="AT219" s="7" t="str">
        <f t="shared" si="59"/>
        <v/>
      </c>
      <c r="AU219" s="5"/>
      <c r="AV219" s="5"/>
      <c r="AW219" s="5"/>
      <c r="AX219" s="5"/>
      <c r="AY219" s="5"/>
      <c r="AZ219" s="5"/>
      <c r="BA219" s="5"/>
    </row>
    <row r="220" spans="1:53" ht="14.25">
      <c r="A220" s="4"/>
      <c r="B220" s="5" t="str">
        <f>IF('2026年度健診申込書'!B232&lt;&gt;"",TEXT('2026年度健診申込書'!B232,"YYYY")&amp;TEXT('2026年度健診申込書'!B232,"MM")&amp;TEXT('2026年度健診申込書'!B232,"DD"),"")</f>
        <v/>
      </c>
      <c r="C220" s="5" t="str">
        <f>IF('2026年度健診申込書'!C232&lt;&gt;"",VLOOKUP('2026年度健診申込書'!C232,マスタ!$F$2:$G$11,2,0),"")</f>
        <v/>
      </c>
      <c r="D220" s="7"/>
      <c r="E220" s="7"/>
      <c r="F220" s="7"/>
      <c r="G220" s="7"/>
      <c r="H220" s="5" t="str">
        <f>IF('2026年度健診申込書'!S232&lt;&gt;"",VLOOKUP('2026年度健診申込書'!S232,CourseMaster!$D$1:$G$1002,4,FALSE),IF('2026年度健診申込書'!T232&lt;&gt;"",VLOOKUP('2026年度健診申込書'!T232,CourseMaster!$D$1:$G$1002,4,FALSE),""))</f>
        <v/>
      </c>
      <c r="I220" s="7"/>
      <c r="J220" s="5" t="str">
        <f>CONCATENATE(TRIM(ASC('2026年度健診申込書'!I232))," ",TRIM(ASC('2026年度健診申込書'!J232)))</f>
        <v xml:space="preserve"> </v>
      </c>
      <c r="K220" s="6" t="str">
        <f>CONCATENATE(TRIM('2026年度健診申込書'!K232),"　",TRIM('2026年度健診申込書'!L232))</f>
        <v>　</v>
      </c>
      <c r="L220" s="5" t="str">
        <f>IFERROR(VLOOKUP('2026年度健診申込書'!N232,マスタ!$H$2:$I$3,2,0),"")</f>
        <v/>
      </c>
      <c r="M220" s="5" t="str">
        <f>IF('2026年度健診申込書'!O232&lt;&gt;"",TEXT('2026年度健診申込書'!O232,"YYYY")&amp;TEXT('2026年度健診申込書'!O232,"MM")&amp;TEXT('2026年度健診申込書'!O232,"DD"),"")</f>
        <v/>
      </c>
      <c r="N220" s="5"/>
      <c r="O220" s="5"/>
      <c r="P220" s="8" t="str">
        <f>IF('2026年度健診申込書'!$I232&lt;&gt;"",'2026年度健診申込書'!$C$11,"")</f>
        <v/>
      </c>
      <c r="Q220" s="8" t="str">
        <f>IF('2026年度健診申込書'!$C$10=0,"",IF('2026年度健診申込書'!$P232&lt;&gt;"",'2026年度健診申込書'!$C$10,""))</f>
        <v/>
      </c>
      <c r="R220" s="5" t="str">
        <f>IF('2026年度健診申込書'!P232&lt;&gt;"",'2026年度健診申込書'!P232,"")</f>
        <v/>
      </c>
      <c r="S220" s="5" t="str">
        <f>IF('2026年度健診申込書'!K232&lt;&gt;"",IF('2026年度健診申込書'!$H$7="左記ご住所に送付","2",""),"")</f>
        <v/>
      </c>
      <c r="T220" s="5"/>
      <c r="U220" s="5"/>
      <c r="V220" s="5"/>
      <c r="W220" s="5"/>
      <c r="X220" s="5"/>
      <c r="Y220" s="5"/>
      <c r="Z220" s="5"/>
      <c r="AA220" s="9"/>
      <c r="AB220" s="7" t="str">
        <f t="shared" si="50"/>
        <v/>
      </c>
      <c r="AC220" s="9"/>
      <c r="AD220" s="7" t="str">
        <f t="shared" si="51"/>
        <v/>
      </c>
      <c r="AE220" s="5"/>
      <c r="AF220" s="7" t="str">
        <f t="shared" si="52"/>
        <v/>
      </c>
      <c r="AG220" s="5"/>
      <c r="AH220" s="7" t="str">
        <f t="shared" si="53"/>
        <v/>
      </c>
      <c r="AI220" s="5"/>
      <c r="AJ220" s="7" t="str">
        <f t="shared" si="54"/>
        <v/>
      </c>
      <c r="AK220" s="5"/>
      <c r="AL220" s="7" t="str">
        <f t="shared" si="55"/>
        <v/>
      </c>
      <c r="AM220" s="5"/>
      <c r="AN220" s="7" t="str">
        <f t="shared" si="56"/>
        <v/>
      </c>
      <c r="AO220" s="5"/>
      <c r="AP220" s="7" t="str">
        <f t="shared" si="57"/>
        <v/>
      </c>
      <c r="AQ220" s="5"/>
      <c r="AR220" s="7" t="str">
        <f t="shared" si="58"/>
        <v/>
      </c>
      <c r="AS220" s="5"/>
      <c r="AT220" s="7" t="str">
        <f t="shared" si="59"/>
        <v/>
      </c>
      <c r="AU220" s="5"/>
      <c r="AV220" s="5"/>
      <c r="AW220" s="5"/>
      <c r="AX220" s="5"/>
      <c r="AY220" s="5"/>
      <c r="AZ220" s="5"/>
      <c r="BA220" s="5"/>
    </row>
    <row r="221" spans="1:53" ht="14.25">
      <c r="A221" s="4"/>
      <c r="B221" s="5" t="str">
        <f>IF('2026年度健診申込書'!B233&lt;&gt;"",TEXT('2026年度健診申込書'!B233,"YYYY")&amp;TEXT('2026年度健診申込書'!B233,"MM")&amp;TEXT('2026年度健診申込書'!B233,"DD"),"")</f>
        <v/>
      </c>
      <c r="C221" s="5" t="str">
        <f>IF('2026年度健診申込書'!C233&lt;&gt;"",VLOOKUP('2026年度健診申込書'!C233,マスタ!$F$2:$G$11,2,0),"")</f>
        <v/>
      </c>
      <c r="D221" s="7"/>
      <c r="E221" s="7"/>
      <c r="F221" s="7"/>
      <c r="G221" s="7"/>
      <c r="H221" s="5" t="str">
        <f>IF('2026年度健診申込書'!S233&lt;&gt;"",VLOOKUP('2026年度健診申込書'!S233,CourseMaster!$D$1:$G$1002,4,FALSE),IF('2026年度健診申込書'!T233&lt;&gt;"",VLOOKUP('2026年度健診申込書'!T233,CourseMaster!$D$1:$G$1002,4,FALSE),""))</f>
        <v/>
      </c>
      <c r="I221" s="7"/>
      <c r="J221" s="5" t="str">
        <f>CONCATENATE(TRIM(ASC('2026年度健診申込書'!I233))," ",TRIM(ASC('2026年度健診申込書'!J233)))</f>
        <v xml:space="preserve"> </v>
      </c>
      <c r="K221" s="6" t="str">
        <f>CONCATENATE(TRIM('2026年度健診申込書'!K233),"　",TRIM('2026年度健診申込書'!L233))</f>
        <v>　</v>
      </c>
      <c r="L221" s="5" t="str">
        <f>IFERROR(VLOOKUP('2026年度健診申込書'!N233,マスタ!$H$2:$I$3,2,0),"")</f>
        <v/>
      </c>
      <c r="M221" s="5" t="str">
        <f>IF('2026年度健診申込書'!O233&lt;&gt;"",TEXT('2026年度健診申込書'!O233,"YYYY")&amp;TEXT('2026年度健診申込書'!O233,"MM")&amp;TEXT('2026年度健診申込書'!O233,"DD"),"")</f>
        <v/>
      </c>
      <c r="N221" s="5"/>
      <c r="O221" s="5"/>
      <c r="P221" s="8" t="str">
        <f>IF('2026年度健診申込書'!$I233&lt;&gt;"",'2026年度健診申込書'!$C$11,"")</f>
        <v/>
      </c>
      <c r="Q221" s="8" t="str">
        <f>IF('2026年度健診申込書'!$C$10=0,"",IF('2026年度健診申込書'!$P233&lt;&gt;"",'2026年度健診申込書'!$C$10,""))</f>
        <v/>
      </c>
      <c r="R221" s="5" t="str">
        <f>IF('2026年度健診申込書'!P233&lt;&gt;"",'2026年度健診申込書'!P233,"")</f>
        <v/>
      </c>
      <c r="S221" s="5" t="str">
        <f>IF('2026年度健診申込書'!K233&lt;&gt;"",IF('2026年度健診申込書'!$H$7="左記ご住所に送付","2",""),"")</f>
        <v/>
      </c>
      <c r="T221" s="5"/>
      <c r="U221" s="5"/>
      <c r="V221" s="5"/>
      <c r="W221" s="5"/>
      <c r="X221" s="5"/>
      <c r="Y221" s="5"/>
      <c r="Z221" s="5"/>
      <c r="AA221" s="9"/>
      <c r="AB221" s="7" t="str">
        <f t="shared" si="50"/>
        <v/>
      </c>
      <c r="AC221" s="9"/>
      <c r="AD221" s="7" t="str">
        <f t="shared" si="51"/>
        <v/>
      </c>
      <c r="AE221" s="5"/>
      <c r="AF221" s="7" t="str">
        <f t="shared" si="52"/>
        <v/>
      </c>
      <c r="AG221" s="5"/>
      <c r="AH221" s="7" t="str">
        <f t="shared" si="53"/>
        <v/>
      </c>
      <c r="AI221" s="5"/>
      <c r="AJ221" s="7" t="str">
        <f t="shared" si="54"/>
        <v/>
      </c>
      <c r="AK221" s="5"/>
      <c r="AL221" s="7" t="str">
        <f t="shared" si="55"/>
        <v/>
      </c>
      <c r="AM221" s="5"/>
      <c r="AN221" s="7" t="str">
        <f t="shared" si="56"/>
        <v/>
      </c>
      <c r="AO221" s="5"/>
      <c r="AP221" s="7" t="str">
        <f t="shared" si="57"/>
        <v/>
      </c>
      <c r="AQ221" s="5"/>
      <c r="AR221" s="7" t="str">
        <f t="shared" si="58"/>
        <v/>
      </c>
      <c r="AS221" s="5"/>
      <c r="AT221" s="7" t="str">
        <f t="shared" si="59"/>
        <v/>
      </c>
      <c r="AU221" s="5"/>
      <c r="AV221" s="5"/>
      <c r="AW221" s="5"/>
      <c r="AX221" s="5"/>
      <c r="AY221" s="5"/>
      <c r="AZ221" s="5"/>
      <c r="BA221" s="5"/>
    </row>
    <row r="222" spans="1:53" ht="14.25">
      <c r="A222" s="4"/>
      <c r="B222" s="5" t="str">
        <f>IF('2026年度健診申込書'!B234&lt;&gt;"",TEXT('2026年度健診申込書'!B234,"YYYY")&amp;TEXT('2026年度健診申込書'!B234,"MM")&amp;TEXT('2026年度健診申込書'!B234,"DD"),"")</f>
        <v/>
      </c>
      <c r="C222" s="5" t="str">
        <f>IF('2026年度健診申込書'!C234&lt;&gt;"",VLOOKUP('2026年度健診申込書'!C234,マスタ!$F$2:$G$11,2,0),"")</f>
        <v/>
      </c>
      <c r="D222" s="7"/>
      <c r="E222" s="7"/>
      <c r="F222" s="7"/>
      <c r="G222" s="7"/>
      <c r="H222" s="5" t="str">
        <f>IF('2026年度健診申込書'!S234&lt;&gt;"",VLOOKUP('2026年度健診申込書'!S234,CourseMaster!$D$1:$G$1002,4,FALSE),IF('2026年度健診申込書'!T234&lt;&gt;"",VLOOKUP('2026年度健診申込書'!T234,CourseMaster!$D$1:$G$1002,4,FALSE),""))</f>
        <v/>
      </c>
      <c r="I222" s="7"/>
      <c r="J222" s="5" t="str">
        <f>CONCATENATE(TRIM(ASC('2026年度健診申込書'!I234))," ",TRIM(ASC('2026年度健診申込書'!J234)))</f>
        <v xml:space="preserve"> </v>
      </c>
      <c r="K222" s="6" t="str">
        <f>CONCATENATE(TRIM('2026年度健診申込書'!K234),"　",TRIM('2026年度健診申込書'!L234))</f>
        <v>　</v>
      </c>
      <c r="L222" s="5" t="str">
        <f>IFERROR(VLOOKUP('2026年度健診申込書'!N234,マスタ!$H$2:$I$3,2,0),"")</f>
        <v/>
      </c>
      <c r="M222" s="5" t="str">
        <f>IF('2026年度健診申込書'!O234&lt;&gt;"",TEXT('2026年度健診申込書'!O234,"YYYY")&amp;TEXT('2026年度健診申込書'!O234,"MM")&amp;TEXT('2026年度健診申込書'!O234,"DD"),"")</f>
        <v/>
      </c>
      <c r="N222" s="5"/>
      <c r="O222" s="5"/>
      <c r="P222" s="8" t="str">
        <f>IF('2026年度健診申込書'!$I234&lt;&gt;"",'2026年度健診申込書'!$C$11,"")</f>
        <v/>
      </c>
      <c r="Q222" s="8" t="str">
        <f>IF('2026年度健診申込書'!$C$10=0,"",IF('2026年度健診申込書'!$P234&lt;&gt;"",'2026年度健診申込書'!$C$10,""))</f>
        <v/>
      </c>
      <c r="R222" s="5" t="str">
        <f>IF('2026年度健診申込書'!P234&lt;&gt;"",'2026年度健診申込書'!P234,"")</f>
        <v/>
      </c>
      <c r="S222" s="5" t="str">
        <f>IF('2026年度健診申込書'!K234&lt;&gt;"",IF('2026年度健診申込書'!$H$7="左記ご住所に送付","2",""),"")</f>
        <v/>
      </c>
      <c r="T222" s="5"/>
      <c r="U222" s="5"/>
      <c r="V222" s="5"/>
      <c r="W222" s="5"/>
      <c r="X222" s="5"/>
      <c r="Y222" s="5"/>
      <c r="Z222" s="5"/>
      <c r="AA222" s="9"/>
      <c r="AB222" s="7" t="str">
        <f t="shared" si="50"/>
        <v/>
      </c>
      <c r="AC222" s="9"/>
      <c r="AD222" s="7" t="str">
        <f t="shared" si="51"/>
        <v/>
      </c>
      <c r="AE222" s="5"/>
      <c r="AF222" s="7" t="str">
        <f t="shared" si="52"/>
        <v/>
      </c>
      <c r="AG222" s="5"/>
      <c r="AH222" s="7" t="str">
        <f t="shared" si="53"/>
        <v/>
      </c>
      <c r="AI222" s="5"/>
      <c r="AJ222" s="7" t="str">
        <f t="shared" si="54"/>
        <v/>
      </c>
      <c r="AK222" s="5"/>
      <c r="AL222" s="7" t="str">
        <f t="shared" si="55"/>
        <v/>
      </c>
      <c r="AM222" s="5"/>
      <c r="AN222" s="7" t="str">
        <f t="shared" si="56"/>
        <v/>
      </c>
      <c r="AO222" s="5"/>
      <c r="AP222" s="7" t="str">
        <f t="shared" si="57"/>
        <v/>
      </c>
      <c r="AQ222" s="5"/>
      <c r="AR222" s="7" t="str">
        <f t="shared" si="58"/>
        <v/>
      </c>
      <c r="AS222" s="5"/>
      <c r="AT222" s="7" t="str">
        <f t="shared" si="59"/>
        <v/>
      </c>
      <c r="AU222" s="5"/>
      <c r="AV222" s="5"/>
      <c r="AW222" s="5"/>
      <c r="AX222" s="5"/>
      <c r="AY222" s="5"/>
      <c r="AZ222" s="5"/>
      <c r="BA222" s="5"/>
    </row>
    <row r="223" spans="1:53" ht="14.25">
      <c r="A223" s="4"/>
      <c r="B223" s="5" t="str">
        <f>IF('2026年度健診申込書'!B235&lt;&gt;"",TEXT('2026年度健診申込書'!B235,"YYYY")&amp;TEXT('2026年度健診申込書'!B235,"MM")&amp;TEXT('2026年度健診申込書'!B235,"DD"),"")</f>
        <v/>
      </c>
      <c r="C223" s="5" t="str">
        <f>IF('2026年度健診申込書'!C235&lt;&gt;"",VLOOKUP('2026年度健診申込書'!C235,マスタ!$F$2:$G$11,2,0),"")</f>
        <v/>
      </c>
      <c r="D223" s="7"/>
      <c r="E223" s="7"/>
      <c r="F223" s="7"/>
      <c r="G223" s="7"/>
      <c r="H223" s="5" t="str">
        <f>IF('2026年度健診申込書'!S235&lt;&gt;"",VLOOKUP('2026年度健診申込書'!S235,CourseMaster!$D$1:$G$1002,4,FALSE),IF('2026年度健診申込書'!T235&lt;&gt;"",VLOOKUP('2026年度健診申込書'!T235,CourseMaster!$D$1:$G$1002,4,FALSE),""))</f>
        <v/>
      </c>
      <c r="I223" s="7"/>
      <c r="J223" s="5" t="str">
        <f>CONCATENATE(TRIM(ASC('2026年度健診申込書'!I235))," ",TRIM(ASC('2026年度健診申込書'!J235)))</f>
        <v xml:space="preserve"> </v>
      </c>
      <c r="K223" s="6" t="str">
        <f>CONCATENATE(TRIM('2026年度健診申込書'!K235),"　",TRIM('2026年度健診申込書'!L235))</f>
        <v>　</v>
      </c>
      <c r="L223" s="5" t="str">
        <f>IFERROR(VLOOKUP('2026年度健診申込書'!N235,マスタ!$H$2:$I$3,2,0),"")</f>
        <v/>
      </c>
      <c r="M223" s="5" t="str">
        <f>IF('2026年度健診申込書'!O235&lt;&gt;"",TEXT('2026年度健診申込書'!O235,"YYYY")&amp;TEXT('2026年度健診申込書'!O235,"MM")&amp;TEXT('2026年度健診申込書'!O235,"DD"),"")</f>
        <v/>
      </c>
      <c r="N223" s="5"/>
      <c r="O223" s="5"/>
      <c r="P223" s="8" t="str">
        <f>IF('2026年度健診申込書'!$I235&lt;&gt;"",'2026年度健診申込書'!$C$11,"")</f>
        <v/>
      </c>
      <c r="Q223" s="8" t="str">
        <f>IF('2026年度健診申込書'!$C$10=0,"",IF('2026年度健診申込書'!$P235&lt;&gt;"",'2026年度健診申込書'!$C$10,""))</f>
        <v/>
      </c>
      <c r="R223" s="5" t="str">
        <f>IF('2026年度健診申込書'!P235&lt;&gt;"",'2026年度健診申込書'!P235,"")</f>
        <v/>
      </c>
      <c r="S223" s="5" t="str">
        <f>IF('2026年度健診申込書'!K235&lt;&gt;"",IF('2026年度健診申込書'!$H$7="左記ご住所に送付","2",""),"")</f>
        <v/>
      </c>
      <c r="T223" s="5"/>
      <c r="U223" s="5"/>
      <c r="V223" s="5"/>
      <c r="W223" s="5"/>
      <c r="X223" s="5"/>
      <c r="Y223" s="5"/>
      <c r="Z223" s="5"/>
      <c r="AA223" s="9"/>
      <c r="AB223" s="7" t="str">
        <f t="shared" si="50"/>
        <v/>
      </c>
      <c r="AC223" s="9"/>
      <c r="AD223" s="7" t="str">
        <f t="shared" si="51"/>
        <v/>
      </c>
      <c r="AE223" s="5"/>
      <c r="AF223" s="7" t="str">
        <f t="shared" si="52"/>
        <v/>
      </c>
      <c r="AG223" s="5"/>
      <c r="AH223" s="7" t="str">
        <f t="shared" si="53"/>
        <v/>
      </c>
      <c r="AI223" s="5"/>
      <c r="AJ223" s="7" t="str">
        <f t="shared" si="54"/>
        <v/>
      </c>
      <c r="AK223" s="5"/>
      <c r="AL223" s="7" t="str">
        <f t="shared" si="55"/>
        <v/>
      </c>
      <c r="AM223" s="5"/>
      <c r="AN223" s="7" t="str">
        <f t="shared" si="56"/>
        <v/>
      </c>
      <c r="AO223" s="5"/>
      <c r="AP223" s="7" t="str">
        <f t="shared" si="57"/>
        <v/>
      </c>
      <c r="AQ223" s="5"/>
      <c r="AR223" s="7" t="str">
        <f t="shared" si="58"/>
        <v/>
      </c>
      <c r="AS223" s="5"/>
      <c r="AT223" s="7" t="str">
        <f t="shared" si="59"/>
        <v/>
      </c>
      <c r="AU223" s="5"/>
      <c r="AV223" s="5"/>
      <c r="AW223" s="5"/>
      <c r="AX223" s="5"/>
      <c r="AY223" s="5"/>
      <c r="AZ223" s="5"/>
      <c r="BA223" s="5"/>
    </row>
    <row r="224" spans="1:53" ht="14.25">
      <c r="A224" s="4"/>
      <c r="B224" s="5" t="str">
        <f>IF('2026年度健診申込書'!B236&lt;&gt;"",TEXT('2026年度健診申込書'!B236,"YYYY")&amp;TEXT('2026年度健診申込書'!B236,"MM")&amp;TEXT('2026年度健診申込書'!B236,"DD"),"")</f>
        <v/>
      </c>
      <c r="C224" s="5" t="str">
        <f>IF('2026年度健診申込書'!C236&lt;&gt;"",VLOOKUP('2026年度健診申込書'!C236,マスタ!$F$2:$G$11,2,0),"")</f>
        <v/>
      </c>
      <c r="D224" s="7"/>
      <c r="E224" s="7"/>
      <c r="F224" s="7"/>
      <c r="G224" s="7"/>
      <c r="H224" s="5" t="str">
        <f>IF('2026年度健診申込書'!S236&lt;&gt;"",VLOOKUP('2026年度健診申込書'!S236,CourseMaster!$D$1:$G$1002,4,FALSE),IF('2026年度健診申込書'!T236&lt;&gt;"",VLOOKUP('2026年度健診申込書'!T236,CourseMaster!$D$1:$G$1002,4,FALSE),""))</f>
        <v/>
      </c>
      <c r="I224" s="7"/>
      <c r="J224" s="5" t="str">
        <f>CONCATENATE(TRIM(ASC('2026年度健診申込書'!I236))," ",TRIM(ASC('2026年度健診申込書'!J236)))</f>
        <v xml:space="preserve"> </v>
      </c>
      <c r="K224" s="6" t="str">
        <f>CONCATENATE(TRIM('2026年度健診申込書'!K236),"　",TRIM('2026年度健診申込書'!L236))</f>
        <v>　</v>
      </c>
      <c r="L224" s="5" t="str">
        <f>IFERROR(VLOOKUP('2026年度健診申込書'!N236,マスタ!$H$2:$I$3,2,0),"")</f>
        <v/>
      </c>
      <c r="M224" s="5" t="str">
        <f>IF('2026年度健診申込書'!O236&lt;&gt;"",TEXT('2026年度健診申込書'!O236,"YYYY")&amp;TEXT('2026年度健診申込書'!O236,"MM")&amp;TEXT('2026年度健診申込書'!O236,"DD"),"")</f>
        <v/>
      </c>
      <c r="N224" s="5"/>
      <c r="O224" s="5"/>
      <c r="P224" s="8" t="str">
        <f>IF('2026年度健診申込書'!$I236&lt;&gt;"",'2026年度健診申込書'!$C$11,"")</f>
        <v/>
      </c>
      <c r="Q224" s="8" t="str">
        <f>IF('2026年度健診申込書'!$C$10=0,"",IF('2026年度健診申込書'!$P236&lt;&gt;"",'2026年度健診申込書'!$C$10,""))</f>
        <v/>
      </c>
      <c r="R224" s="5" t="str">
        <f>IF('2026年度健診申込書'!P236&lt;&gt;"",'2026年度健診申込書'!P236,"")</f>
        <v/>
      </c>
      <c r="S224" s="5" t="str">
        <f>IF('2026年度健診申込書'!K236&lt;&gt;"",IF('2026年度健診申込書'!$H$7="左記ご住所に送付","2",""),"")</f>
        <v/>
      </c>
      <c r="T224" s="5"/>
      <c r="U224" s="5"/>
      <c r="V224" s="5"/>
      <c r="W224" s="5"/>
      <c r="X224" s="5"/>
      <c r="Y224" s="5"/>
      <c r="Z224" s="5"/>
      <c r="AA224" s="9"/>
      <c r="AB224" s="7" t="str">
        <f t="shared" si="50"/>
        <v/>
      </c>
      <c r="AC224" s="9"/>
      <c r="AD224" s="7" t="str">
        <f t="shared" si="51"/>
        <v/>
      </c>
      <c r="AE224" s="5"/>
      <c r="AF224" s="7" t="str">
        <f t="shared" si="52"/>
        <v/>
      </c>
      <c r="AG224" s="5"/>
      <c r="AH224" s="7" t="str">
        <f t="shared" si="53"/>
        <v/>
      </c>
      <c r="AI224" s="5"/>
      <c r="AJ224" s="7" t="str">
        <f t="shared" si="54"/>
        <v/>
      </c>
      <c r="AK224" s="5"/>
      <c r="AL224" s="7" t="str">
        <f t="shared" si="55"/>
        <v/>
      </c>
      <c r="AM224" s="5"/>
      <c r="AN224" s="7" t="str">
        <f t="shared" si="56"/>
        <v/>
      </c>
      <c r="AO224" s="5"/>
      <c r="AP224" s="7" t="str">
        <f t="shared" si="57"/>
        <v/>
      </c>
      <c r="AQ224" s="5"/>
      <c r="AR224" s="7" t="str">
        <f t="shared" si="58"/>
        <v/>
      </c>
      <c r="AS224" s="5"/>
      <c r="AT224" s="7" t="str">
        <f t="shared" si="59"/>
        <v/>
      </c>
      <c r="AU224" s="5"/>
      <c r="AV224" s="5"/>
      <c r="AW224" s="5"/>
      <c r="AX224" s="5"/>
      <c r="AY224" s="5"/>
      <c r="AZ224" s="5"/>
      <c r="BA224" s="5"/>
    </row>
    <row r="225" spans="1:53" ht="14.25">
      <c r="A225" s="4"/>
      <c r="B225" s="5" t="str">
        <f>IF('2026年度健診申込書'!B237&lt;&gt;"",TEXT('2026年度健診申込書'!B237,"YYYY")&amp;TEXT('2026年度健診申込書'!B237,"MM")&amp;TEXT('2026年度健診申込書'!B237,"DD"),"")</f>
        <v/>
      </c>
      <c r="C225" s="5" t="str">
        <f>IF('2026年度健診申込書'!C237&lt;&gt;"",VLOOKUP('2026年度健診申込書'!C237,マスタ!$F$2:$G$11,2,0),"")</f>
        <v/>
      </c>
      <c r="D225" s="7"/>
      <c r="E225" s="7"/>
      <c r="F225" s="7"/>
      <c r="G225" s="7"/>
      <c r="H225" s="5" t="str">
        <f>IF('2026年度健診申込書'!S237&lt;&gt;"",VLOOKUP('2026年度健診申込書'!S237,CourseMaster!$D$1:$G$1002,4,FALSE),IF('2026年度健診申込書'!T237&lt;&gt;"",VLOOKUP('2026年度健診申込書'!T237,CourseMaster!$D$1:$G$1002,4,FALSE),""))</f>
        <v/>
      </c>
      <c r="I225" s="7"/>
      <c r="J225" s="5" t="str">
        <f>CONCATENATE(TRIM(ASC('2026年度健診申込書'!I237))," ",TRIM(ASC('2026年度健診申込書'!J237)))</f>
        <v xml:space="preserve"> </v>
      </c>
      <c r="K225" s="6" t="str">
        <f>CONCATENATE(TRIM('2026年度健診申込書'!K237),"　",TRIM('2026年度健診申込書'!L237))</f>
        <v>　</v>
      </c>
      <c r="L225" s="5" t="str">
        <f>IFERROR(VLOOKUP('2026年度健診申込書'!N237,マスタ!$H$2:$I$3,2,0),"")</f>
        <v/>
      </c>
      <c r="M225" s="5" t="str">
        <f>IF('2026年度健診申込書'!O237&lt;&gt;"",TEXT('2026年度健診申込書'!O237,"YYYY")&amp;TEXT('2026年度健診申込書'!O237,"MM")&amp;TEXT('2026年度健診申込書'!O237,"DD"),"")</f>
        <v/>
      </c>
      <c r="N225" s="5"/>
      <c r="O225" s="5"/>
      <c r="P225" s="8" t="str">
        <f>IF('2026年度健診申込書'!$I237&lt;&gt;"",'2026年度健診申込書'!$C$11,"")</f>
        <v/>
      </c>
      <c r="Q225" s="8" t="str">
        <f>IF('2026年度健診申込書'!$C$10=0,"",IF('2026年度健診申込書'!$P237&lt;&gt;"",'2026年度健診申込書'!$C$10,""))</f>
        <v/>
      </c>
      <c r="R225" s="5" t="str">
        <f>IF('2026年度健診申込書'!P237&lt;&gt;"",'2026年度健診申込書'!P237,"")</f>
        <v/>
      </c>
      <c r="S225" s="5" t="str">
        <f>IF('2026年度健診申込書'!K237&lt;&gt;"",IF('2026年度健診申込書'!$H$7="左記ご住所に送付","2",""),"")</f>
        <v/>
      </c>
      <c r="T225" s="5"/>
      <c r="U225" s="5"/>
      <c r="V225" s="5"/>
      <c r="W225" s="5"/>
      <c r="X225" s="5"/>
      <c r="Y225" s="5"/>
      <c r="Z225" s="5"/>
      <c r="AA225" s="9"/>
      <c r="AB225" s="7" t="str">
        <f t="shared" si="50"/>
        <v/>
      </c>
      <c r="AC225" s="9"/>
      <c r="AD225" s="7" t="str">
        <f t="shared" si="51"/>
        <v/>
      </c>
      <c r="AE225" s="5"/>
      <c r="AF225" s="7" t="str">
        <f t="shared" si="52"/>
        <v/>
      </c>
      <c r="AG225" s="5"/>
      <c r="AH225" s="7" t="str">
        <f t="shared" si="53"/>
        <v/>
      </c>
      <c r="AI225" s="5"/>
      <c r="AJ225" s="7" t="str">
        <f t="shared" si="54"/>
        <v/>
      </c>
      <c r="AK225" s="5"/>
      <c r="AL225" s="7" t="str">
        <f t="shared" si="55"/>
        <v/>
      </c>
      <c r="AM225" s="5"/>
      <c r="AN225" s="7" t="str">
        <f t="shared" si="56"/>
        <v/>
      </c>
      <c r="AO225" s="5"/>
      <c r="AP225" s="7" t="str">
        <f t="shared" si="57"/>
        <v/>
      </c>
      <c r="AQ225" s="5"/>
      <c r="AR225" s="7" t="str">
        <f t="shared" si="58"/>
        <v/>
      </c>
      <c r="AS225" s="5"/>
      <c r="AT225" s="7" t="str">
        <f t="shared" si="59"/>
        <v/>
      </c>
      <c r="AU225" s="5"/>
      <c r="AV225" s="5"/>
      <c r="AW225" s="5"/>
      <c r="AX225" s="5"/>
      <c r="AY225" s="5"/>
      <c r="AZ225" s="5"/>
      <c r="BA225" s="5"/>
    </row>
    <row r="226" spans="1:53" ht="14.25">
      <c r="A226" s="4"/>
      <c r="B226" s="5" t="str">
        <f>IF('2026年度健診申込書'!B238&lt;&gt;"",TEXT('2026年度健診申込書'!B238,"YYYY")&amp;TEXT('2026年度健診申込書'!B238,"MM")&amp;TEXT('2026年度健診申込書'!B238,"DD"),"")</f>
        <v/>
      </c>
      <c r="C226" s="5" t="str">
        <f>IF('2026年度健診申込書'!C238&lt;&gt;"",VLOOKUP('2026年度健診申込書'!C238,マスタ!$F$2:$G$11,2,0),"")</f>
        <v/>
      </c>
      <c r="D226" s="7"/>
      <c r="E226" s="7"/>
      <c r="F226" s="7"/>
      <c r="G226" s="7"/>
      <c r="H226" s="5" t="str">
        <f>IF('2026年度健診申込書'!S238&lt;&gt;"",VLOOKUP('2026年度健診申込書'!S238,CourseMaster!$D$1:$G$1002,4,FALSE),IF('2026年度健診申込書'!T238&lt;&gt;"",VLOOKUP('2026年度健診申込書'!T238,CourseMaster!$D$1:$G$1002,4,FALSE),""))</f>
        <v/>
      </c>
      <c r="I226" s="7"/>
      <c r="J226" s="5" t="str">
        <f>CONCATENATE(TRIM(ASC('2026年度健診申込書'!I238))," ",TRIM(ASC('2026年度健診申込書'!J238)))</f>
        <v xml:space="preserve"> </v>
      </c>
      <c r="K226" s="6" t="str">
        <f>CONCATENATE(TRIM('2026年度健診申込書'!K238),"　",TRIM('2026年度健診申込書'!L238))</f>
        <v>　</v>
      </c>
      <c r="L226" s="5" t="str">
        <f>IFERROR(VLOOKUP('2026年度健診申込書'!N238,マスタ!$H$2:$I$3,2,0),"")</f>
        <v/>
      </c>
      <c r="M226" s="5" t="str">
        <f>IF('2026年度健診申込書'!O238&lt;&gt;"",TEXT('2026年度健診申込書'!O238,"YYYY")&amp;TEXT('2026年度健診申込書'!O238,"MM")&amp;TEXT('2026年度健診申込書'!O238,"DD"),"")</f>
        <v/>
      </c>
      <c r="N226" s="5"/>
      <c r="O226" s="5"/>
      <c r="P226" s="8" t="str">
        <f>IF('2026年度健診申込書'!$I238&lt;&gt;"",'2026年度健診申込書'!$C$11,"")</f>
        <v/>
      </c>
      <c r="Q226" s="8" t="str">
        <f>IF('2026年度健診申込書'!$C$10=0,"",IF('2026年度健診申込書'!$P238&lt;&gt;"",'2026年度健診申込書'!$C$10,""))</f>
        <v/>
      </c>
      <c r="R226" s="5" t="str">
        <f>IF('2026年度健診申込書'!P238&lt;&gt;"",'2026年度健診申込書'!P238,"")</f>
        <v/>
      </c>
      <c r="S226" s="5" t="str">
        <f>IF('2026年度健診申込書'!K238&lt;&gt;"",IF('2026年度健診申込書'!$H$7="左記ご住所に送付","2",""),"")</f>
        <v/>
      </c>
      <c r="T226" s="5"/>
      <c r="U226" s="5"/>
      <c r="V226" s="5"/>
      <c r="W226" s="5"/>
      <c r="X226" s="5"/>
      <c r="Y226" s="5"/>
      <c r="Z226" s="5"/>
      <c r="AA226" s="9"/>
      <c r="AB226" s="7" t="str">
        <f t="shared" si="50"/>
        <v/>
      </c>
      <c r="AC226" s="9"/>
      <c r="AD226" s="7" t="str">
        <f t="shared" si="51"/>
        <v/>
      </c>
      <c r="AE226" s="5"/>
      <c r="AF226" s="7" t="str">
        <f t="shared" si="52"/>
        <v/>
      </c>
      <c r="AG226" s="5"/>
      <c r="AH226" s="7" t="str">
        <f t="shared" si="53"/>
        <v/>
      </c>
      <c r="AI226" s="5"/>
      <c r="AJ226" s="7" t="str">
        <f t="shared" si="54"/>
        <v/>
      </c>
      <c r="AK226" s="5"/>
      <c r="AL226" s="7" t="str">
        <f t="shared" si="55"/>
        <v/>
      </c>
      <c r="AM226" s="5"/>
      <c r="AN226" s="7" t="str">
        <f t="shared" si="56"/>
        <v/>
      </c>
      <c r="AO226" s="5"/>
      <c r="AP226" s="7" t="str">
        <f t="shared" si="57"/>
        <v/>
      </c>
      <c r="AQ226" s="5"/>
      <c r="AR226" s="7" t="str">
        <f t="shared" si="58"/>
        <v/>
      </c>
      <c r="AS226" s="5"/>
      <c r="AT226" s="7" t="str">
        <f t="shared" si="59"/>
        <v/>
      </c>
      <c r="AU226" s="5"/>
      <c r="AV226" s="5"/>
      <c r="AW226" s="5"/>
      <c r="AX226" s="5"/>
      <c r="AY226" s="5"/>
      <c r="AZ226" s="5"/>
      <c r="BA226" s="5"/>
    </row>
    <row r="227" spans="1:53" ht="14.25">
      <c r="A227" s="4"/>
      <c r="B227" s="5" t="str">
        <f>IF('2026年度健診申込書'!B239&lt;&gt;"",TEXT('2026年度健診申込書'!B239,"YYYY")&amp;TEXT('2026年度健診申込書'!B239,"MM")&amp;TEXT('2026年度健診申込書'!B239,"DD"),"")</f>
        <v/>
      </c>
      <c r="C227" s="5" t="str">
        <f>IF('2026年度健診申込書'!C239&lt;&gt;"",VLOOKUP('2026年度健診申込書'!C239,マスタ!$F$2:$G$11,2,0),"")</f>
        <v/>
      </c>
      <c r="D227" s="7"/>
      <c r="E227" s="7"/>
      <c r="F227" s="7"/>
      <c r="G227" s="7"/>
      <c r="H227" s="5" t="str">
        <f>IF('2026年度健診申込書'!S239&lt;&gt;"",VLOOKUP('2026年度健診申込書'!S239,CourseMaster!$D$1:$G$1002,4,FALSE),IF('2026年度健診申込書'!T239&lt;&gt;"",VLOOKUP('2026年度健診申込書'!T239,CourseMaster!$D$1:$G$1002,4,FALSE),""))</f>
        <v/>
      </c>
      <c r="I227" s="7"/>
      <c r="J227" s="5" t="str">
        <f>CONCATENATE(TRIM(ASC('2026年度健診申込書'!I239))," ",TRIM(ASC('2026年度健診申込書'!J239)))</f>
        <v xml:space="preserve"> </v>
      </c>
      <c r="K227" s="6" t="str">
        <f>CONCATENATE(TRIM('2026年度健診申込書'!K239),"　",TRIM('2026年度健診申込書'!L239))</f>
        <v>　</v>
      </c>
      <c r="L227" s="5" t="str">
        <f>IFERROR(VLOOKUP('2026年度健診申込書'!N239,マスタ!$H$2:$I$3,2,0),"")</f>
        <v/>
      </c>
      <c r="M227" s="5" t="str">
        <f>IF('2026年度健診申込書'!O239&lt;&gt;"",TEXT('2026年度健診申込書'!O239,"YYYY")&amp;TEXT('2026年度健診申込書'!O239,"MM")&amp;TEXT('2026年度健診申込書'!O239,"DD"),"")</f>
        <v/>
      </c>
      <c r="N227" s="5"/>
      <c r="O227" s="5"/>
      <c r="P227" s="8" t="str">
        <f>IF('2026年度健診申込書'!$I239&lt;&gt;"",'2026年度健診申込書'!$C$11,"")</f>
        <v/>
      </c>
      <c r="Q227" s="8" t="str">
        <f>IF('2026年度健診申込書'!$C$10=0,"",IF('2026年度健診申込書'!$P239&lt;&gt;"",'2026年度健診申込書'!$C$10,""))</f>
        <v/>
      </c>
      <c r="R227" s="5" t="str">
        <f>IF('2026年度健診申込書'!P239&lt;&gt;"",'2026年度健診申込書'!P239,"")</f>
        <v/>
      </c>
      <c r="S227" s="5" t="str">
        <f>IF('2026年度健診申込書'!K239&lt;&gt;"",IF('2026年度健診申込書'!$H$7="左記ご住所に送付","2",""),"")</f>
        <v/>
      </c>
      <c r="T227" s="5"/>
      <c r="U227" s="5"/>
      <c r="V227" s="5"/>
      <c r="W227" s="5"/>
      <c r="X227" s="5"/>
      <c r="Y227" s="5"/>
      <c r="Z227" s="5"/>
      <c r="AA227" s="9"/>
      <c r="AB227" s="7" t="str">
        <f t="shared" si="50"/>
        <v/>
      </c>
      <c r="AC227" s="9"/>
      <c r="AD227" s="7" t="str">
        <f t="shared" si="51"/>
        <v/>
      </c>
      <c r="AE227" s="5"/>
      <c r="AF227" s="7" t="str">
        <f t="shared" si="52"/>
        <v/>
      </c>
      <c r="AG227" s="5"/>
      <c r="AH227" s="7" t="str">
        <f t="shared" si="53"/>
        <v/>
      </c>
      <c r="AI227" s="5"/>
      <c r="AJ227" s="7" t="str">
        <f t="shared" si="54"/>
        <v/>
      </c>
      <c r="AK227" s="5"/>
      <c r="AL227" s="7" t="str">
        <f t="shared" si="55"/>
        <v/>
      </c>
      <c r="AM227" s="5"/>
      <c r="AN227" s="7" t="str">
        <f t="shared" si="56"/>
        <v/>
      </c>
      <c r="AO227" s="5"/>
      <c r="AP227" s="7" t="str">
        <f t="shared" si="57"/>
        <v/>
      </c>
      <c r="AQ227" s="5"/>
      <c r="AR227" s="7" t="str">
        <f t="shared" si="58"/>
        <v/>
      </c>
      <c r="AS227" s="5"/>
      <c r="AT227" s="7" t="str">
        <f t="shared" si="59"/>
        <v/>
      </c>
      <c r="AU227" s="5"/>
      <c r="AV227" s="5"/>
      <c r="AW227" s="5"/>
      <c r="AX227" s="5"/>
      <c r="AY227" s="5"/>
      <c r="AZ227" s="5"/>
      <c r="BA227" s="5"/>
    </row>
    <row r="228" spans="1:53" ht="14.25">
      <c r="A228" s="4"/>
      <c r="B228" s="5" t="str">
        <f>IF('2026年度健診申込書'!B240&lt;&gt;"",TEXT('2026年度健診申込書'!B240,"YYYY")&amp;TEXT('2026年度健診申込書'!B240,"MM")&amp;TEXT('2026年度健診申込書'!B240,"DD"),"")</f>
        <v/>
      </c>
      <c r="C228" s="5" t="str">
        <f>IF('2026年度健診申込書'!C240&lt;&gt;"",VLOOKUP('2026年度健診申込書'!C240,マスタ!$F$2:$G$11,2,0),"")</f>
        <v/>
      </c>
      <c r="D228" s="7"/>
      <c r="E228" s="7"/>
      <c r="F228" s="7"/>
      <c r="G228" s="7"/>
      <c r="H228" s="5" t="str">
        <f>IF('2026年度健診申込書'!S240&lt;&gt;"",VLOOKUP('2026年度健診申込書'!S240,CourseMaster!$D$1:$G$1002,4,FALSE),IF('2026年度健診申込書'!T240&lt;&gt;"",VLOOKUP('2026年度健診申込書'!T240,CourseMaster!$D$1:$G$1002,4,FALSE),""))</f>
        <v/>
      </c>
      <c r="I228" s="7"/>
      <c r="J228" s="5" t="str">
        <f>CONCATENATE(TRIM(ASC('2026年度健診申込書'!I240))," ",TRIM(ASC('2026年度健診申込書'!J240)))</f>
        <v xml:space="preserve"> </v>
      </c>
      <c r="K228" s="6" t="str">
        <f>CONCATENATE(TRIM('2026年度健診申込書'!K240),"　",TRIM('2026年度健診申込書'!L240))</f>
        <v>　</v>
      </c>
      <c r="L228" s="5" t="str">
        <f>IFERROR(VLOOKUP('2026年度健診申込書'!N240,マスタ!$H$2:$I$3,2,0),"")</f>
        <v/>
      </c>
      <c r="M228" s="5" t="str">
        <f>IF('2026年度健診申込書'!O240&lt;&gt;"",TEXT('2026年度健診申込書'!O240,"YYYY")&amp;TEXT('2026年度健診申込書'!O240,"MM")&amp;TEXT('2026年度健診申込書'!O240,"DD"),"")</f>
        <v/>
      </c>
      <c r="N228" s="5"/>
      <c r="O228" s="5"/>
      <c r="P228" s="8" t="str">
        <f>IF('2026年度健診申込書'!$I240&lt;&gt;"",'2026年度健診申込書'!$C$11,"")</f>
        <v/>
      </c>
      <c r="Q228" s="8" t="str">
        <f>IF('2026年度健診申込書'!$C$10=0,"",IF('2026年度健診申込書'!$P240&lt;&gt;"",'2026年度健診申込書'!$C$10,""))</f>
        <v/>
      </c>
      <c r="R228" s="5" t="str">
        <f>IF('2026年度健診申込書'!P240&lt;&gt;"",'2026年度健診申込書'!P240,"")</f>
        <v/>
      </c>
      <c r="S228" s="5" t="str">
        <f>IF('2026年度健診申込書'!K240&lt;&gt;"",IF('2026年度健診申込書'!$H$7="左記ご住所に送付","2",""),"")</f>
        <v/>
      </c>
      <c r="T228" s="5"/>
      <c r="U228" s="5"/>
      <c r="V228" s="5"/>
      <c r="W228" s="5"/>
      <c r="X228" s="5"/>
      <c r="Y228" s="5"/>
      <c r="Z228" s="5"/>
      <c r="AA228" s="9"/>
      <c r="AB228" s="7" t="str">
        <f t="shared" si="50"/>
        <v/>
      </c>
      <c r="AC228" s="9"/>
      <c r="AD228" s="7" t="str">
        <f t="shared" si="51"/>
        <v/>
      </c>
      <c r="AE228" s="5"/>
      <c r="AF228" s="7" t="str">
        <f t="shared" si="52"/>
        <v/>
      </c>
      <c r="AG228" s="5"/>
      <c r="AH228" s="7" t="str">
        <f t="shared" si="53"/>
        <v/>
      </c>
      <c r="AI228" s="5"/>
      <c r="AJ228" s="7" t="str">
        <f t="shared" si="54"/>
        <v/>
      </c>
      <c r="AK228" s="5"/>
      <c r="AL228" s="7" t="str">
        <f t="shared" si="55"/>
        <v/>
      </c>
      <c r="AM228" s="5"/>
      <c r="AN228" s="7" t="str">
        <f t="shared" si="56"/>
        <v/>
      </c>
      <c r="AO228" s="5"/>
      <c r="AP228" s="7" t="str">
        <f t="shared" si="57"/>
        <v/>
      </c>
      <c r="AQ228" s="5"/>
      <c r="AR228" s="7" t="str">
        <f t="shared" si="58"/>
        <v/>
      </c>
      <c r="AS228" s="5"/>
      <c r="AT228" s="7" t="str">
        <f t="shared" si="59"/>
        <v/>
      </c>
      <c r="AU228" s="5"/>
      <c r="AV228" s="5"/>
      <c r="AW228" s="5"/>
      <c r="AX228" s="5"/>
      <c r="AY228" s="5"/>
      <c r="AZ228" s="5"/>
      <c r="BA228" s="5"/>
    </row>
    <row r="229" spans="1:53" ht="14.25">
      <c r="A229" s="4"/>
      <c r="B229" s="5" t="str">
        <f>IF('2026年度健診申込書'!B241&lt;&gt;"",TEXT('2026年度健診申込書'!B241,"YYYY")&amp;TEXT('2026年度健診申込書'!B241,"MM")&amp;TEXT('2026年度健診申込書'!B241,"DD"),"")</f>
        <v/>
      </c>
      <c r="C229" s="5" t="str">
        <f>IF('2026年度健診申込書'!C241&lt;&gt;"",VLOOKUP('2026年度健診申込書'!C241,マスタ!$F$2:$G$11,2,0),"")</f>
        <v/>
      </c>
      <c r="D229" s="7"/>
      <c r="E229" s="7"/>
      <c r="F229" s="7"/>
      <c r="G229" s="7"/>
      <c r="H229" s="5" t="str">
        <f>IF('2026年度健診申込書'!S241&lt;&gt;"",VLOOKUP('2026年度健診申込書'!S241,CourseMaster!$D$1:$G$1002,4,FALSE),IF('2026年度健診申込書'!T241&lt;&gt;"",VLOOKUP('2026年度健診申込書'!T241,CourseMaster!$D$1:$G$1002,4,FALSE),""))</f>
        <v/>
      </c>
      <c r="I229" s="7"/>
      <c r="J229" s="5" t="str">
        <f>CONCATENATE(TRIM(ASC('2026年度健診申込書'!I241))," ",TRIM(ASC('2026年度健診申込書'!J241)))</f>
        <v xml:space="preserve"> </v>
      </c>
      <c r="K229" s="6" t="str">
        <f>CONCATENATE(TRIM('2026年度健診申込書'!K241),"　",TRIM('2026年度健診申込書'!L241))</f>
        <v>　</v>
      </c>
      <c r="L229" s="5" t="str">
        <f>IFERROR(VLOOKUP('2026年度健診申込書'!N241,マスタ!$H$2:$I$3,2,0),"")</f>
        <v/>
      </c>
      <c r="M229" s="5" t="str">
        <f>IF('2026年度健診申込書'!O241&lt;&gt;"",TEXT('2026年度健診申込書'!O241,"YYYY")&amp;TEXT('2026年度健診申込書'!O241,"MM")&amp;TEXT('2026年度健診申込書'!O241,"DD"),"")</f>
        <v/>
      </c>
      <c r="N229" s="5"/>
      <c r="O229" s="5"/>
      <c r="P229" s="8" t="str">
        <f>IF('2026年度健診申込書'!$I241&lt;&gt;"",'2026年度健診申込書'!$C$11,"")</f>
        <v/>
      </c>
      <c r="Q229" s="8" t="str">
        <f>IF('2026年度健診申込書'!$C$10=0,"",IF('2026年度健診申込書'!$P241&lt;&gt;"",'2026年度健診申込書'!$C$10,""))</f>
        <v/>
      </c>
      <c r="R229" s="5" t="str">
        <f>IF('2026年度健診申込書'!P241&lt;&gt;"",'2026年度健診申込書'!P241,"")</f>
        <v/>
      </c>
      <c r="S229" s="5" t="str">
        <f>IF('2026年度健診申込書'!K241&lt;&gt;"",IF('2026年度健診申込書'!$H$7="左記ご住所に送付","2",""),"")</f>
        <v/>
      </c>
      <c r="T229" s="5"/>
      <c r="U229" s="5"/>
      <c r="V229" s="5"/>
      <c r="W229" s="5"/>
      <c r="X229" s="5"/>
      <c r="Y229" s="5"/>
      <c r="Z229" s="5"/>
      <c r="AA229" s="9"/>
      <c r="AB229" s="7" t="str">
        <f t="shared" si="50"/>
        <v/>
      </c>
      <c r="AC229" s="9"/>
      <c r="AD229" s="7" t="str">
        <f t="shared" si="51"/>
        <v/>
      </c>
      <c r="AE229" s="5"/>
      <c r="AF229" s="7" t="str">
        <f t="shared" si="52"/>
        <v/>
      </c>
      <c r="AG229" s="5"/>
      <c r="AH229" s="7" t="str">
        <f t="shared" si="53"/>
        <v/>
      </c>
      <c r="AI229" s="5"/>
      <c r="AJ229" s="7" t="str">
        <f t="shared" si="54"/>
        <v/>
      </c>
      <c r="AK229" s="5"/>
      <c r="AL229" s="7" t="str">
        <f t="shared" si="55"/>
        <v/>
      </c>
      <c r="AM229" s="5"/>
      <c r="AN229" s="7" t="str">
        <f t="shared" si="56"/>
        <v/>
      </c>
      <c r="AO229" s="5"/>
      <c r="AP229" s="7" t="str">
        <f t="shared" si="57"/>
        <v/>
      </c>
      <c r="AQ229" s="5"/>
      <c r="AR229" s="7" t="str">
        <f t="shared" si="58"/>
        <v/>
      </c>
      <c r="AS229" s="5"/>
      <c r="AT229" s="7" t="str">
        <f t="shared" si="59"/>
        <v/>
      </c>
      <c r="AU229" s="5"/>
      <c r="AV229" s="5"/>
      <c r="AW229" s="5"/>
      <c r="AX229" s="5"/>
      <c r="AY229" s="5"/>
      <c r="AZ229" s="5"/>
      <c r="BA229" s="5"/>
    </row>
    <row r="230" spans="1:53" ht="14.25">
      <c r="A230" s="4"/>
      <c r="B230" s="5" t="str">
        <f>IF('2026年度健診申込書'!B242&lt;&gt;"",TEXT('2026年度健診申込書'!B242,"YYYY")&amp;TEXT('2026年度健診申込書'!B242,"MM")&amp;TEXT('2026年度健診申込書'!B242,"DD"),"")</f>
        <v/>
      </c>
      <c r="C230" s="5" t="str">
        <f>IF('2026年度健診申込書'!C242&lt;&gt;"",VLOOKUP('2026年度健診申込書'!C242,マスタ!$F$2:$G$11,2,0),"")</f>
        <v/>
      </c>
      <c r="D230" s="7"/>
      <c r="E230" s="7"/>
      <c r="F230" s="7"/>
      <c r="G230" s="7"/>
      <c r="H230" s="5" t="str">
        <f>IF('2026年度健診申込書'!S242&lt;&gt;"",VLOOKUP('2026年度健診申込書'!S242,CourseMaster!$D$1:$G$1002,4,FALSE),IF('2026年度健診申込書'!T242&lt;&gt;"",VLOOKUP('2026年度健診申込書'!T242,CourseMaster!$D$1:$G$1002,4,FALSE),""))</f>
        <v/>
      </c>
      <c r="I230" s="7"/>
      <c r="J230" s="5" t="str">
        <f>CONCATENATE(TRIM(ASC('2026年度健診申込書'!I242))," ",TRIM(ASC('2026年度健診申込書'!J242)))</f>
        <v xml:space="preserve"> </v>
      </c>
      <c r="K230" s="6" t="str">
        <f>CONCATENATE(TRIM('2026年度健診申込書'!K242),"　",TRIM('2026年度健診申込書'!L242))</f>
        <v>　</v>
      </c>
      <c r="L230" s="5" t="str">
        <f>IFERROR(VLOOKUP('2026年度健診申込書'!N242,マスタ!$H$2:$I$3,2,0),"")</f>
        <v/>
      </c>
      <c r="M230" s="5" t="str">
        <f>IF('2026年度健診申込書'!O242&lt;&gt;"",TEXT('2026年度健診申込書'!O242,"YYYY")&amp;TEXT('2026年度健診申込書'!O242,"MM")&amp;TEXT('2026年度健診申込書'!O242,"DD"),"")</f>
        <v/>
      </c>
      <c r="N230" s="5"/>
      <c r="O230" s="5"/>
      <c r="P230" s="8" t="str">
        <f>IF('2026年度健診申込書'!$I242&lt;&gt;"",'2026年度健診申込書'!$C$11,"")</f>
        <v/>
      </c>
      <c r="Q230" s="8" t="str">
        <f>IF('2026年度健診申込書'!$C$10=0,"",IF('2026年度健診申込書'!$P242&lt;&gt;"",'2026年度健診申込書'!$C$10,""))</f>
        <v/>
      </c>
      <c r="R230" s="5" t="str">
        <f>IF('2026年度健診申込書'!P242&lt;&gt;"",'2026年度健診申込書'!P242,"")</f>
        <v/>
      </c>
      <c r="S230" s="5" t="str">
        <f>IF('2026年度健診申込書'!K242&lt;&gt;"",IF('2026年度健診申込書'!$H$7="左記ご住所に送付","2",""),"")</f>
        <v/>
      </c>
      <c r="T230" s="5"/>
      <c r="U230" s="5"/>
      <c r="V230" s="5"/>
      <c r="W230" s="5"/>
      <c r="X230" s="5"/>
      <c r="Y230" s="5"/>
      <c r="Z230" s="5"/>
      <c r="AA230" s="9"/>
      <c r="AB230" s="7" t="str">
        <f t="shared" si="50"/>
        <v/>
      </c>
      <c r="AC230" s="9"/>
      <c r="AD230" s="7" t="str">
        <f t="shared" si="51"/>
        <v/>
      </c>
      <c r="AE230" s="5"/>
      <c r="AF230" s="7" t="str">
        <f t="shared" si="52"/>
        <v/>
      </c>
      <c r="AG230" s="5"/>
      <c r="AH230" s="7" t="str">
        <f t="shared" si="53"/>
        <v/>
      </c>
      <c r="AI230" s="5"/>
      <c r="AJ230" s="7" t="str">
        <f t="shared" si="54"/>
        <v/>
      </c>
      <c r="AK230" s="5"/>
      <c r="AL230" s="7" t="str">
        <f t="shared" si="55"/>
        <v/>
      </c>
      <c r="AM230" s="5"/>
      <c r="AN230" s="7" t="str">
        <f t="shared" si="56"/>
        <v/>
      </c>
      <c r="AO230" s="5"/>
      <c r="AP230" s="7" t="str">
        <f t="shared" si="57"/>
        <v/>
      </c>
      <c r="AQ230" s="5"/>
      <c r="AR230" s="7" t="str">
        <f t="shared" si="58"/>
        <v/>
      </c>
      <c r="AS230" s="5"/>
      <c r="AT230" s="7" t="str">
        <f t="shared" si="59"/>
        <v/>
      </c>
      <c r="AU230" s="5"/>
      <c r="AV230" s="5"/>
      <c r="AW230" s="5"/>
      <c r="AX230" s="5"/>
      <c r="AY230" s="5"/>
      <c r="AZ230" s="5"/>
      <c r="BA230" s="5"/>
    </row>
    <row r="231" spans="1:53" ht="14.25">
      <c r="A231" s="4"/>
      <c r="B231" s="5" t="str">
        <f>IF('2026年度健診申込書'!B243&lt;&gt;"",TEXT('2026年度健診申込書'!B243,"YYYY")&amp;TEXT('2026年度健診申込書'!B243,"MM")&amp;TEXT('2026年度健診申込書'!B243,"DD"),"")</f>
        <v/>
      </c>
      <c r="C231" s="5" t="str">
        <f>IF('2026年度健診申込書'!C243&lt;&gt;"",VLOOKUP('2026年度健診申込書'!C243,マスタ!$F$2:$G$11,2,0),"")</f>
        <v/>
      </c>
      <c r="D231" s="7"/>
      <c r="E231" s="7"/>
      <c r="F231" s="7"/>
      <c r="G231" s="7"/>
      <c r="H231" s="5" t="str">
        <f>IF('2026年度健診申込書'!S243&lt;&gt;"",VLOOKUP('2026年度健診申込書'!S243,CourseMaster!$D$1:$G$1002,4,FALSE),IF('2026年度健診申込書'!T243&lt;&gt;"",VLOOKUP('2026年度健診申込書'!T243,CourseMaster!$D$1:$G$1002,4,FALSE),""))</f>
        <v/>
      </c>
      <c r="I231" s="7"/>
      <c r="J231" s="5" t="str">
        <f>CONCATENATE(TRIM(ASC('2026年度健診申込書'!I243))," ",TRIM(ASC('2026年度健診申込書'!J243)))</f>
        <v xml:space="preserve"> </v>
      </c>
      <c r="K231" s="6" t="str">
        <f>CONCATENATE(TRIM('2026年度健診申込書'!K243),"　",TRIM('2026年度健診申込書'!L243))</f>
        <v>　</v>
      </c>
      <c r="L231" s="5" t="str">
        <f>IFERROR(VLOOKUP('2026年度健診申込書'!N243,マスタ!$H$2:$I$3,2,0),"")</f>
        <v/>
      </c>
      <c r="M231" s="5" t="str">
        <f>IF('2026年度健診申込書'!O243&lt;&gt;"",TEXT('2026年度健診申込書'!O243,"YYYY")&amp;TEXT('2026年度健診申込書'!O243,"MM")&amp;TEXT('2026年度健診申込書'!O243,"DD"),"")</f>
        <v/>
      </c>
      <c r="N231" s="5"/>
      <c r="O231" s="5"/>
      <c r="P231" s="8" t="str">
        <f>IF('2026年度健診申込書'!$I243&lt;&gt;"",'2026年度健診申込書'!$C$11,"")</f>
        <v/>
      </c>
      <c r="Q231" s="8" t="str">
        <f>IF('2026年度健診申込書'!$C$10=0,"",IF('2026年度健診申込書'!$P243&lt;&gt;"",'2026年度健診申込書'!$C$10,""))</f>
        <v/>
      </c>
      <c r="R231" s="5" t="str">
        <f>IF('2026年度健診申込書'!P243&lt;&gt;"",'2026年度健診申込書'!P243,"")</f>
        <v/>
      </c>
      <c r="S231" s="5" t="str">
        <f>IF('2026年度健診申込書'!K243&lt;&gt;"",IF('2026年度健診申込書'!$H$7="左記ご住所に送付","2",""),"")</f>
        <v/>
      </c>
      <c r="T231" s="5"/>
      <c r="U231" s="5"/>
      <c r="V231" s="5"/>
      <c r="W231" s="5"/>
      <c r="X231" s="5"/>
      <c r="Y231" s="5"/>
      <c r="Z231" s="5"/>
      <c r="AA231" s="9"/>
      <c r="AB231" s="7" t="str">
        <f t="shared" si="50"/>
        <v/>
      </c>
      <c r="AC231" s="9"/>
      <c r="AD231" s="7" t="str">
        <f t="shared" si="51"/>
        <v/>
      </c>
      <c r="AE231" s="5"/>
      <c r="AF231" s="7" t="str">
        <f t="shared" si="52"/>
        <v/>
      </c>
      <c r="AG231" s="5"/>
      <c r="AH231" s="7" t="str">
        <f t="shared" si="53"/>
        <v/>
      </c>
      <c r="AI231" s="5"/>
      <c r="AJ231" s="7" t="str">
        <f t="shared" si="54"/>
        <v/>
      </c>
      <c r="AK231" s="5"/>
      <c r="AL231" s="7" t="str">
        <f t="shared" si="55"/>
        <v/>
      </c>
      <c r="AM231" s="5"/>
      <c r="AN231" s="7" t="str">
        <f t="shared" si="56"/>
        <v/>
      </c>
      <c r="AO231" s="5"/>
      <c r="AP231" s="7" t="str">
        <f t="shared" si="57"/>
        <v/>
      </c>
      <c r="AQ231" s="5"/>
      <c r="AR231" s="7" t="str">
        <f t="shared" si="58"/>
        <v/>
      </c>
      <c r="AS231" s="5"/>
      <c r="AT231" s="7" t="str">
        <f t="shared" si="59"/>
        <v/>
      </c>
      <c r="AU231" s="5"/>
      <c r="AV231" s="5"/>
      <c r="AW231" s="5"/>
      <c r="AX231" s="5"/>
      <c r="AY231" s="5"/>
      <c r="AZ231" s="5"/>
      <c r="BA231" s="5"/>
    </row>
    <row r="232" spans="1:53" ht="14.25">
      <c r="A232" s="4"/>
      <c r="B232" s="5" t="str">
        <f>IF('2026年度健診申込書'!B244&lt;&gt;"",TEXT('2026年度健診申込書'!B244,"YYYY")&amp;TEXT('2026年度健診申込書'!B244,"MM")&amp;TEXT('2026年度健診申込書'!B244,"DD"),"")</f>
        <v/>
      </c>
      <c r="C232" s="5" t="str">
        <f>IF('2026年度健診申込書'!C244&lt;&gt;"",VLOOKUP('2026年度健診申込書'!C244,マスタ!$F$2:$G$11,2,0),"")</f>
        <v/>
      </c>
      <c r="D232" s="7"/>
      <c r="E232" s="7"/>
      <c r="F232" s="7"/>
      <c r="G232" s="7"/>
      <c r="H232" s="5" t="str">
        <f>IF('2026年度健診申込書'!S244&lt;&gt;"",VLOOKUP('2026年度健診申込書'!S244,CourseMaster!$D$1:$G$1002,4,FALSE),IF('2026年度健診申込書'!T244&lt;&gt;"",VLOOKUP('2026年度健診申込書'!T244,CourseMaster!$D$1:$G$1002,4,FALSE),""))</f>
        <v/>
      </c>
      <c r="I232" s="7"/>
      <c r="J232" s="5" t="str">
        <f>CONCATENATE(TRIM(ASC('2026年度健診申込書'!I244))," ",TRIM(ASC('2026年度健診申込書'!J244)))</f>
        <v xml:space="preserve"> </v>
      </c>
      <c r="K232" s="6" t="str">
        <f>CONCATENATE(TRIM('2026年度健診申込書'!K244),"　",TRIM('2026年度健診申込書'!L244))</f>
        <v>　</v>
      </c>
      <c r="L232" s="5" t="str">
        <f>IFERROR(VLOOKUP('2026年度健診申込書'!N244,マスタ!$H$2:$I$3,2,0),"")</f>
        <v/>
      </c>
      <c r="M232" s="5" t="str">
        <f>IF('2026年度健診申込書'!O244&lt;&gt;"",TEXT('2026年度健診申込書'!O244,"YYYY")&amp;TEXT('2026年度健診申込書'!O244,"MM")&amp;TEXT('2026年度健診申込書'!O244,"DD"),"")</f>
        <v/>
      </c>
      <c r="N232" s="5"/>
      <c r="O232" s="5"/>
      <c r="P232" s="8" t="str">
        <f>IF('2026年度健診申込書'!$I244&lt;&gt;"",'2026年度健診申込書'!$C$11,"")</f>
        <v/>
      </c>
      <c r="Q232" s="8" t="str">
        <f>IF('2026年度健診申込書'!$C$10=0,"",IF('2026年度健診申込書'!$P244&lt;&gt;"",'2026年度健診申込書'!$C$10,""))</f>
        <v/>
      </c>
      <c r="R232" s="5" t="str">
        <f>IF('2026年度健診申込書'!P244&lt;&gt;"",'2026年度健診申込書'!P244,"")</f>
        <v/>
      </c>
      <c r="S232" s="5" t="str">
        <f>IF('2026年度健診申込書'!K244&lt;&gt;"",IF('2026年度健診申込書'!$H$7="左記ご住所に送付","2",""),"")</f>
        <v/>
      </c>
      <c r="T232" s="5"/>
      <c r="U232" s="5"/>
      <c r="V232" s="5"/>
      <c r="W232" s="5"/>
      <c r="X232" s="5"/>
      <c r="Y232" s="5"/>
      <c r="Z232" s="5"/>
      <c r="AA232" s="9"/>
      <c r="AB232" s="7" t="str">
        <f t="shared" si="50"/>
        <v/>
      </c>
      <c r="AC232" s="9"/>
      <c r="AD232" s="7" t="str">
        <f t="shared" si="51"/>
        <v/>
      </c>
      <c r="AE232" s="5"/>
      <c r="AF232" s="7" t="str">
        <f t="shared" si="52"/>
        <v/>
      </c>
      <c r="AG232" s="5"/>
      <c r="AH232" s="7" t="str">
        <f t="shared" si="53"/>
        <v/>
      </c>
      <c r="AI232" s="5"/>
      <c r="AJ232" s="7" t="str">
        <f t="shared" si="54"/>
        <v/>
      </c>
      <c r="AK232" s="5"/>
      <c r="AL232" s="7" t="str">
        <f t="shared" si="55"/>
        <v/>
      </c>
      <c r="AM232" s="5"/>
      <c r="AN232" s="7" t="str">
        <f t="shared" si="56"/>
        <v/>
      </c>
      <c r="AO232" s="5"/>
      <c r="AP232" s="7" t="str">
        <f t="shared" si="57"/>
        <v/>
      </c>
      <c r="AQ232" s="5"/>
      <c r="AR232" s="7" t="str">
        <f t="shared" si="58"/>
        <v/>
      </c>
      <c r="AS232" s="5"/>
      <c r="AT232" s="7" t="str">
        <f t="shared" si="59"/>
        <v/>
      </c>
      <c r="AU232" s="5"/>
      <c r="AV232" s="5"/>
      <c r="AW232" s="5"/>
      <c r="AX232" s="5"/>
      <c r="AY232" s="5"/>
      <c r="AZ232" s="5"/>
      <c r="BA232" s="5"/>
    </row>
    <row r="233" spans="1:53" ht="14.25">
      <c r="A233" s="4"/>
      <c r="B233" s="5" t="str">
        <f>IF('2026年度健診申込書'!B245&lt;&gt;"",TEXT('2026年度健診申込書'!B245,"YYYY")&amp;TEXT('2026年度健診申込書'!B245,"MM")&amp;TEXT('2026年度健診申込書'!B245,"DD"),"")</f>
        <v/>
      </c>
      <c r="C233" s="5" t="str">
        <f>IF('2026年度健診申込書'!C245&lt;&gt;"",VLOOKUP('2026年度健診申込書'!C245,マスタ!$F$2:$G$11,2,0),"")</f>
        <v/>
      </c>
      <c r="D233" s="7"/>
      <c r="E233" s="7"/>
      <c r="F233" s="7"/>
      <c r="G233" s="7"/>
      <c r="H233" s="5" t="str">
        <f>IF('2026年度健診申込書'!S245&lt;&gt;"",VLOOKUP('2026年度健診申込書'!S245,CourseMaster!$D$1:$G$1002,4,FALSE),IF('2026年度健診申込書'!T245&lt;&gt;"",VLOOKUP('2026年度健診申込書'!T245,CourseMaster!$D$1:$G$1002,4,FALSE),""))</f>
        <v/>
      </c>
      <c r="I233" s="7"/>
      <c r="J233" s="5" t="str">
        <f>CONCATENATE(TRIM(ASC('2026年度健診申込書'!I245))," ",TRIM(ASC('2026年度健診申込書'!J245)))</f>
        <v xml:space="preserve"> </v>
      </c>
      <c r="K233" s="6" t="str">
        <f>CONCATENATE(TRIM('2026年度健診申込書'!K245),"　",TRIM('2026年度健診申込書'!L245))</f>
        <v>　</v>
      </c>
      <c r="L233" s="5" t="str">
        <f>IFERROR(VLOOKUP('2026年度健診申込書'!N245,マスタ!$H$2:$I$3,2,0),"")</f>
        <v/>
      </c>
      <c r="M233" s="5" t="str">
        <f>IF('2026年度健診申込書'!O245&lt;&gt;"",TEXT('2026年度健診申込書'!O245,"YYYY")&amp;TEXT('2026年度健診申込書'!O245,"MM")&amp;TEXT('2026年度健診申込書'!O245,"DD"),"")</f>
        <v/>
      </c>
      <c r="N233" s="5"/>
      <c r="O233" s="5"/>
      <c r="P233" s="8" t="str">
        <f>IF('2026年度健診申込書'!$I245&lt;&gt;"",'2026年度健診申込書'!$C$11,"")</f>
        <v/>
      </c>
      <c r="Q233" s="8" t="str">
        <f>IF('2026年度健診申込書'!$C$10=0,"",IF('2026年度健診申込書'!$P245&lt;&gt;"",'2026年度健診申込書'!$C$10,""))</f>
        <v/>
      </c>
      <c r="R233" s="5" t="str">
        <f>IF('2026年度健診申込書'!P245&lt;&gt;"",'2026年度健診申込書'!P245,"")</f>
        <v/>
      </c>
      <c r="S233" s="5" t="str">
        <f>IF('2026年度健診申込書'!K245&lt;&gt;"",IF('2026年度健診申込書'!$H$7="左記ご住所に送付","2",""),"")</f>
        <v/>
      </c>
      <c r="T233" s="5"/>
      <c r="U233" s="5"/>
      <c r="V233" s="5"/>
      <c r="W233" s="5"/>
      <c r="X233" s="5"/>
      <c r="Y233" s="5"/>
      <c r="Z233" s="5"/>
      <c r="AA233" s="9"/>
      <c r="AB233" s="7" t="str">
        <f t="shared" si="50"/>
        <v/>
      </c>
      <c r="AC233" s="9"/>
      <c r="AD233" s="7" t="str">
        <f t="shared" si="51"/>
        <v/>
      </c>
      <c r="AE233" s="5"/>
      <c r="AF233" s="7" t="str">
        <f t="shared" si="52"/>
        <v/>
      </c>
      <c r="AG233" s="5"/>
      <c r="AH233" s="7" t="str">
        <f t="shared" si="53"/>
        <v/>
      </c>
      <c r="AI233" s="5"/>
      <c r="AJ233" s="7" t="str">
        <f t="shared" si="54"/>
        <v/>
      </c>
      <c r="AK233" s="5"/>
      <c r="AL233" s="7" t="str">
        <f t="shared" si="55"/>
        <v/>
      </c>
      <c r="AM233" s="5"/>
      <c r="AN233" s="7" t="str">
        <f t="shared" si="56"/>
        <v/>
      </c>
      <c r="AO233" s="5"/>
      <c r="AP233" s="7" t="str">
        <f t="shared" si="57"/>
        <v/>
      </c>
      <c r="AQ233" s="5"/>
      <c r="AR233" s="7" t="str">
        <f t="shared" si="58"/>
        <v/>
      </c>
      <c r="AS233" s="5"/>
      <c r="AT233" s="7" t="str">
        <f t="shared" si="59"/>
        <v/>
      </c>
      <c r="AU233" s="5"/>
      <c r="AV233" s="5"/>
      <c r="AW233" s="5"/>
      <c r="AX233" s="5"/>
      <c r="AY233" s="5"/>
      <c r="AZ233" s="5"/>
      <c r="BA233" s="5"/>
    </row>
    <row r="234" spans="1:53" ht="14.25">
      <c r="A234" s="4"/>
      <c r="B234" s="5" t="str">
        <f>IF('2026年度健診申込書'!B246&lt;&gt;"",TEXT('2026年度健診申込書'!B246,"YYYY")&amp;TEXT('2026年度健診申込書'!B246,"MM")&amp;TEXT('2026年度健診申込書'!B246,"DD"),"")</f>
        <v/>
      </c>
      <c r="C234" s="5" t="str">
        <f>IF('2026年度健診申込書'!C246&lt;&gt;"",VLOOKUP('2026年度健診申込書'!C246,マスタ!$F$2:$G$11,2,0),"")</f>
        <v/>
      </c>
      <c r="D234" s="7"/>
      <c r="E234" s="7"/>
      <c r="F234" s="7"/>
      <c r="G234" s="7"/>
      <c r="H234" s="5" t="str">
        <f>IF('2026年度健診申込書'!S246&lt;&gt;"",VLOOKUP('2026年度健診申込書'!S246,CourseMaster!$D$1:$G$1002,4,FALSE),IF('2026年度健診申込書'!T246&lt;&gt;"",VLOOKUP('2026年度健診申込書'!T246,CourseMaster!$D$1:$G$1002,4,FALSE),""))</f>
        <v/>
      </c>
      <c r="I234" s="7"/>
      <c r="J234" s="5" t="str">
        <f>CONCATENATE(TRIM(ASC('2026年度健診申込書'!I246))," ",TRIM(ASC('2026年度健診申込書'!J246)))</f>
        <v xml:space="preserve"> </v>
      </c>
      <c r="K234" s="6" t="str">
        <f>CONCATENATE(TRIM('2026年度健診申込書'!K246),"　",TRIM('2026年度健診申込書'!L246))</f>
        <v>　</v>
      </c>
      <c r="L234" s="5" t="str">
        <f>IFERROR(VLOOKUP('2026年度健診申込書'!N246,マスタ!$H$2:$I$3,2,0),"")</f>
        <v/>
      </c>
      <c r="M234" s="5" t="str">
        <f>IF('2026年度健診申込書'!O246&lt;&gt;"",TEXT('2026年度健診申込書'!O246,"YYYY")&amp;TEXT('2026年度健診申込書'!O246,"MM")&amp;TEXT('2026年度健診申込書'!O246,"DD"),"")</f>
        <v/>
      </c>
      <c r="N234" s="5"/>
      <c r="O234" s="5"/>
      <c r="P234" s="8" t="str">
        <f>IF('2026年度健診申込書'!$I246&lt;&gt;"",'2026年度健診申込書'!$C$11,"")</f>
        <v/>
      </c>
      <c r="Q234" s="8" t="str">
        <f>IF('2026年度健診申込書'!$C$10=0,"",IF('2026年度健診申込書'!$P246&lt;&gt;"",'2026年度健診申込書'!$C$10,""))</f>
        <v/>
      </c>
      <c r="R234" s="5" t="str">
        <f>IF('2026年度健診申込書'!P246&lt;&gt;"",'2026年度健診申込書'!P246,"")</f>
        <v/>
      </c>
      <c r="S234" s="5" t="str">
        <f>IF('2026年度健診申込書'!K246&lt;&gt;"",IF('2026年度健診申込書'!$H$7="左記ご住所に送付","2",""),"")</f>
        <v/>
      </c>
      <c r="T234" s="5"/>
      <c r="U234" s="5"/>
      <c r="V234" s="5"/>
      <c r="W234" s="5"/>
      <c r="X234" s="5"/>
      <c r="Y234" s="5"/>
      <c r="Z234" s="5"/>
      <c r="AA234" s="9"/>
      <c r="AB234" s="7" t="str">
        <f t="shared" si="50"/>
        <v/>
      </c>
      <c r="AC234" s="9"/>
      <c r="AD234" s="7" t="str">
        <f t="shared" si="51"/>
        <v/>
      </c>
      <c r="AE234" s="5"/>
      <c r="AF234" s="7" t="str">
        <f t="shared" si="52"/>
        <v/>
      </c>
      <c r="AG234" s="5"/>
      <c r="AH234" s="7" t="str">
        <f t="shared" si="53"/>
        <v/>
      </c>
      <c r="AI234" s="5"/>
      <c r="AJ234" s="7" t="str">
        <f t="shared" si="54"/>
        <v/>
      </c>
      <c r="AK234" s="5"/>
      <c r="AL234" s="7" t="str">
        <f t="shared" si="55"/>
        <v/>
      </c>
      <c r="AM234" s="5"/>
      <c r="AN234" s="7" t="str">
        <f t="shared" si="56"/>
        <v/>
      </c>
      <c r="AO234" s="5"/>
      <c r="AP234" s="7" t="str">
        <f t="shared" si="57"/>
        <v/>
      </c>
      <c r="AQ234" s="5"/>
      <c r="AR234" s="7" t="str">
        <f t="shared" si="58"/>
        <v/>
      </c>
      <c r="AS234" s="5"/>
      <c r="AT234" s="7" t="str">
        <f t="shared" si="59"/>
        <v/>
      </c>
      <c r="AU234" s="5"/>
      <c r="AV234" s="5"/>
      <c r="AW234" s="5"/>
      <c r="AX234" s="5"/>
      <c r="AY234" s="5"/>
      <c r="AZ234" s="5"/>
      <c r="BA234" s="5"/>
    </row>
    <row r="235" spans="1:53" ht="14.25">
      <c r="A235" s="4"/>
      <c r="B235" s="5" t="str">
        <f>IF('2026年度健診申込書'!B247&lt;&gt;"",TEXT('2026年度健診申込書'!B247,"YYYY")&amp;TEXT('2026年度健診申込書'!B247,"MM")&amp;TEXT('2026年度健診申込書'!B247,"DD"),"")</f>
        <v/>
      </c>
      <c r="C235" s="5" t="str">
        <f>IF('2026年度健診申込書'!C247&lt;&gt;"",VLOOKUP('2026年度健診申込書'!C247,マスタ!$F$2:$G$11,2,0),"")</f>
        <v/>
      </c>
      <c r="D235" s="7"/>
      <c r="E235" s="7"/>
      <c r="F235" s="7"/>
      <c r="G235" s="7"/>
      <c r="H235" s="5" t="str">
        <f>IF('2026年度健診申込書'!S247&lt;&gt;"",VLOOKUP('2026年度健診申込書'!S247,CourseMaster!$D$1:$G$1002,4,FALSE),IF('2026年度健診申込書'!T247&lt;&gt;"",VLOOKUP('2026年度健診申込書'!T247,CourseMaster!$D$1:$G$1002,4,FALSE),""))</f>
        <v/>
      </c>
      <c r="I235" s="7"/>
      <c r="J235" s="5" t="str">
        <f>CONCATENATE(TRIM(ASC('2026年度健診申込書'!I247))," ",TRIM(ASC('2026年度健診申込書'!J247)))</f>
        <v xml:space="preserve"> </v>
      </c>
      <c r="K235" s="6" t="str">
        <f>CONCATENATE(TRIM('2026年度健診申込書'!K247),"　",TRIM('2026年度健診申込書'!L247))</f>
        <v>　</v>
      </c>
      <c r="L235" s="5" t="str">
        <f>IFERROR(VLOOKUP('2026年度健診申込書'!N247,マスタ!$H$2:$I$3,2,0),"")</f>
        <v/>
      </c>
      <c r="M235" s="5" t="str">
        <f>IF('2026年度健診申込書'!O247&lt;&gt;"",TEXT('2026年度健診申込書'!O247,"YYYY")&amp;TEXT('2026年度健診申込書'!O247,"MM")&amp;TEXT('2026年度健診申込書'!O247,"DD"),"")</f>
        <v/>
      </c>
      <c r="N235" s="5"/>
      <c r="O235" s="5"/>
      <c r="P235" s="8" t="str">
        <f>IF('2026年度健診申込書'!$I247&lt;&gt;"",'2026年度健診申込書'!$C$11,"")</f>
        <v/>
      </c>
      <c r="Q235" s="8" t="str">
        <f>IF('2026年度健診申込書'!$C$10=0,"",IF('2026年度健診申込書'!$P247&lt;&gt;"",'2026年度健診申込書'!$C$10,""))</f>
        <v/>
      </c>
      <c r="R235" s="5" t="str">
        <f>IF('2026年度健診申込書'!P247&lt;&gt;"",'2026年度健診申込書'!P247,"")</f>
        <v/>
      </c>
      <c r="S235" s="5" t="str">
        <f>IF('2026年度健診申込書'!K247&lt;&gt;"",IF('2026年度健診申込書'!$H$7="左記ご住所に送付","2",""),"")</f>
        <v/>
      </c>
      <c r="T235" s="5"/>
      <c r="U235" s="5"/>
      <c r="V235" s="5"/>
      <c r="W235" s="5"/>
      <c r="X235" s="5"/>
      <c r="Y235" s="5"/>
      <c r="Z235" s="5"/>
      <c r="AA235" s="9"/>
      <c r="AB235" s="7" t="str">
        <f t="shared" si="50"/>
        <v/>
      </c>
      <c r="AC235" s="9"/>
      <c r="AD235" s="7" t="str">
        <f t="shared" si="51"/>
        <v/>
      </c>
      <c r="AE235" s="5"/>
      <c r="AF235" s="7" t="str">
        <f t="shared" si="52"/>
        <v/>
      </c>
      <c r="AG235" s="5"/>
      <c r="AH235" s="7" t="str">
        <f t="shared" si="53"/>
        <v/>
      </c>
      <c r="AI235" s="5"/>
      <c r="AJ235" s="7" t="str">
        <f t="shared" si="54"/>
        <v/>
      </c>
      <c r="AK235" s="5"/>
      <c r="AL235" s="7" t="str">
        <f t="shared" si="55"/>
        <v/>
      </c>
      <c r="AM235" s="5"/>
      <c r="AN235" s="7" t="str">
        <f t="shared" si="56"/>
        <v/>
      </c>
      <c r="AO235" s="5"/>
      <c r="AP235" s="7" t="str">
        <f t="shared" si="57"/>
        <v/>
      </c>
      <c r="AQ235" s="5"/>
      <c r="AR235" s="7" t="str">
        <f t="shared" si="58"/>
        <v/>
      </c>
      <c r="AS235" s="5"/>
      <c r="AT235" s="7" t="str">
        <f t="shared" si="59"/>
        <v/>
      </c>
      <c r="AU235" s="5"/>
      <c r="AV235" s="5"/>
      <c r="AW235" s="5"/>
      <c r="AX235" s="5"/>
      <c r="AY235" s="5"/>
      <c r="AZ235" s="5"/>
      <c r="BA235" s="5"/>
    </row>
    <row r="236" spans="1:53" ht="14.25">
      <c r="A236" s="4"/>
      <c r="B236" s="5" t="str">
        <f>IF('2026年度健診申込書'!B248&lt;&gt;"",TEXT('2026年度健診申込書'!B248,"YYYY")&amp;TEXT('2026年度健診申込書'!B248,"MM")&amp;TEXT('2026年度健診申込書'!B248,"DD"),"")</f>
        <v/>
      </c>
      <c r="C236" s="5" t="str">
        <f>IF('2026年度健診申込書'!C248&lt;&gt;"",VLOOKUP('2026年度健診申込書'!C248,マスタ!$F$2:$G$11,2,0),"")</f>
        <v/>
      </c>
      <c r="D236" s="7"/>
      <c r="E236" s="7"/>
      <c r="F236" s="7"/>
      <c r="G236" s="7"/>
      <c r="H236" s="5" t="str">
        <f>IF('2026年度健診申込書'!S248&lt;&gt;"",VLOOKUP('2026年度健診申込書'!S248,CourseMaster!$D$1:$G$1002,4,FALSE),IF('2026年度健診申込書'!T248&lt;&gt;"",VLOOKUP('2026年度健診申込書'!T248,CourseMaster!$D$1:$G$1002,4,FALSE),""))</f>
        <v/>
      </c>
      <c r="I236" s="7"/>
      <c r="J236" s="5" t="str">
        <f>CONCATENATE(TRIM(ASC('2026年度健診申込書'!I248))," ",TRIM(ASC('2026年度健診申込書'!J248)))</f>
        <v xml:space="preserve"> </v>
      </c>
      <c r="K236" s="6" t="str">
        <f>CONCATENATE(TRIM('2026年度健診申込書'!K248),"　",TRIM('2026年度健診申込書'!L248))</f>
        <v>　</v>
      </c>
      <c r="L236" s="5" t="str">
        <f>IFERROR(VLOOKUP('2026年度健診申込書'!N248,マスタ!$H$2:$I$3,2,0),"")</f>
        <v/>
      </c>
      <c r="M236" s="5" t="str">
        <f>IF('2026年度健診申込書'!O248&lt;&gt;"",TEXT('2026年度健診申込書'!O248,"YYYY")&amp;TEXT('2026年度健診申込書'!O248,"MM")&amp;TEXT('2026年度健診申込書'!O248,"DD"),"")</f>
        <v/>
      </c>
      <c r="N236" s="5"/>
      <c r="O236" s="5"/>
      <c r="P236" s="8" t="str">
        <f>IF('2026年度健診申込書'!$I248&lt;&gt;"",'2026年度健診申込書'!$C$11,"")</f>
        <v/>
      </c>
      <c r="Q236" s="8" t="str">
        <f>IF('2026年度健診申込書'!$C$10=0,"",IF('2026年度健診申込書'!$P248&lt;&gt;"",'2026年度健診申込書'!$C$10,""))</f>
        <v/>
      </c>
      <c r="R236" s="5" t="str">
        <f>IF('2026年度健診申込書'!P248&lt;&gt;"",'2026年度健診申込書'!P248,"")</f>
        <v/>
      </c>
      <c r="S236" s="5" t="str">
        <f>IF('2026年度健診申込書'!K248&lt;&gt;"",IF('2026年度健診申込書'!$H$7="左記ご住所に送付","2",""),"")</f>
        <v/>
      </c>
      <c r="T236" s="5"/>
      <c r="U236" s="5"/>
      <c r="V236" s="5"/>
      <c r="W236" s="5"/>
      <c r="X236" s="5"/>
      <c r="Y236" s="5"/>
      <c r="Z236" s="5"/>
      <c r="AA236" s="9"/>
      <c r="AB236" s="7" t="str">
        <f t="shared" si="50"/>
        <v/>
      </c>
      <c r="AC236" s="9"/>
      <c r="AD236" s="7" t="str">
        <f t="shared" si="51"/>
        <v/>
      </c>
      <c r="AE236" s="5"/>
      <c r="AF236" s="7" t="str">
        <f t="shared" si="52"/>
        <v/>
      </c>
      <c r="AG236" s="5"/>
      <c r="AH236" s="7" t="str">
        <f t="shared" si="53"/>
        <v/>
      </c>
      <c r="AI236" s="5"/>
      <c r="AJ236" s="7" t="str">
        <f t="shared" si="54"/>
        <v/>
      </c>
      <c r="AK236" s="5"/>
      <c r="AL236" s="7" t="str">
        <f t="shared" si="55"/>
        <v/>
      </c>
      <c r="AM236" s="5"/>
      <c r="AN236" s="7" t="str">
        <f t="shared" si="56"/>
        <v/>
      </c>
      <c r="AO236" s="5"/>
      <c r="AP236" s="7" t="str">
        <f t="shared" si="57"/>
        <v/>
      </c>
      <c r="AQ236" s="5"/>
      <c r="AR236" s="7" t="str">
        <f t="shared" si="58"/>
        <v/>
      </c>
      <c r="AS236" s="5"/>
      <c r="AT236" s="7" t="str">
        <f t="shared" si="59"/>
        <v/>
      </c>
      <c r="AU236" s="5"/>
      <c r="AV236" s="5"/>
      <c r="AW236" s="5"/>
      <c r="AX236" s="5"/>
      <c r="AY236" s="5"/>
      <c r="AZ236" s="5"/>
      <c r="BA236" s="5"/>
    </row>
    <row r="237" spans="1:53" ht="14.25">
      <c r="A237" s="4"/>
      <c r="B237" s="5" t="str">
        <f>IF('2026年度健診申込書'!B249&lt;&gt;"",TEXT('2026年度健診申込書'!B249,"YYYY")&amp;TEXT('2026年度健診申込書'!B249,"MM")&amp;TEXT('2026年度健診申込書'!B249,"DD"),"")</f>
        <v/>
      </c>
      <c r="C237" s="5" t="str">
        <f>IF('2026年度健診申込書'!C249&lt;&gt;"",VLOOKUP('2026年度健診申込書'!C249,マスタ!$F$2:$G$11,2,0),"")</f>
        <v/>
      </c>
      <c r="D237" s="7"/>
      <c r="E237" s="7"/>
      <c r="F237" s="7"/>
      <c r="G237" s="7"/>
      <c r="H237" s="5" t="str">
        <f>IF('2026年度健診申込書'!S249&lt;&gt;"",VLOOKUP('2026年度健診申込書'!S249,CourseMaster!$D$1:$G$1002,4,FALSE),IF('2026年度健診申込書'!T249&lt;&gt;"",VLOOKUP('2026年度健診申込書'!T249,CourseMaster!$D$1:$G$1002,4,FALSE),""))</f>
        <v/>
      </c>
      <c r="I237" s="7"/>
      <c r="J237" s="5" t="str">
        <f>CONCATENATE(TRIM(ASC('2026年度健診申込書'!I249))," ",TRIM(ASC('2026年度健診申込書'!J249)))</f>
        <v xml:space="preserve"> </v>
      </c>
      <c r="K237" s="6" t="str">
        <f>CONCATENATE(TRIM('2026年度健診申込書'!K249),"　",TRIM('2026年度健診申込書'!L249))</f>
        <v>　</v>
      </c>
      <c r="L237" s="5" t="str">
        <f>IFERROR(VLOOKUP('2026年度健診申込書'!N249,マスタ!$H$2:$I$3,2,0),"")</f>
        <v/>
      </c>
      <c r="M237" s="5" t="str">
        <f>IF('2026年度健診申込書'!O249&lt;&gt;"",TEXT('2026年度健診申込書'!O249,"YYYY")&amp;TEXT('2026年度健診申込書'!O249,"MM")&amp;TEXT('2026年度健診申込書'!O249,"DD"),"")</f>
        <v/>
      </c>
      <c r="N237" s="5"/>
      <c r="O237" s="5"/>
      <c r="P237" s="8" t="str">
        <f>IF('2026年度健診申込書'!$I249&lt;&gt;"",'2026年度健診申込書'!$C$11,"")</f>
        <v/>
      </c>
      <c r="Q237" s="8" t="str">
        <f>IF('2026年度健診申込書'!$C$10=0,"",IF('2026年度健診申込書'!$P249&lt;&gt;"",'2026年度健診申込書'!$C$10,""))</f>
        <v/>
      </c>
      <c r="R237" s="5" t="str">
        <f>IF('2026年度健診申込書'!P249&lt;&gt;"",'2026年度健診申込書'!P249,"")</f>
        <v/>
      </c>
      <c r="S237" s="5" t="str">
        <f>IF('2026年度健診申込書'!K249&lt;&gt;"",IF('2026年度健診申込書'!$H$7="左記ご住所に送付","2",""),"")</f>
        <v/>
      </c>
      <c r="T237" s="5"/>
      <c r="U237" s="5"/>
      <c r="V237" s="5"/>
      <c r="W237" s="5"/>
      <c r="X237" s="5"/>
      <c r="Y237" s="5"/>
      <c r="Z237" s="5"/>
      <c r="AA237" s="9"/>
      <c r="AB237" s="7" t="str">
        <f t="shared" si="50"/>
        <v/>
      </c>
      <c r="AC237" s="9"/>
      <c r="AD237" s="7" t="str">
        <f t="shared" si="51"/>
        <v/>
      </c>
      <c r="AE237" s="5"/>
      <c r="AF237" s="7" t="str">
        <f t="shared" si="52"/>
        <v/>
      </c>
      <c r="AG237" s="5"/>
      <c r="AH237" s="7" t="str">
        <f t="shared" si="53"/>
        <v/>
      </c>
      <c r="AI237" s="5"/>
      <c r="AJ237" s="7" t="str">
        <f t="shared" si="54"/>
        <v/>
      </c>
      <c r="AK237" s="5"/>
      <c r="AL237" s="7" t="str">
        <f t="shared" si="55"/>
        <v/>
      </c>
      <c r="AM237" s="5"/>
      <c r="AN237" s="7" t="str">
        <f t="shared" si="56"/>
        <v/>
      </c>
      <c r="AO237" s="5"/>
      <c r="AP237" s="7" t="str">
        <f t="shared" si="57"/>
        <v/>
      </c>
      <c r="AQ237" s="5"/>
      <c r="AR237" s="7" t="str">
        <f t="shared" si="58"/>
        <v/>
      </c>
      <c r="AS237" s="5"/>
      <c r="AT237" s="7" t="str">
        <f t="shared" si="59"/>
        <v/>
      </c>
      <c r="AU237" s="5"/>
      <c r="AV237" s="5"/>
      <c r="AW237" s="5"/>
      <c r="AX237" s="5"/>
      <c r="AY237" s="5"/>
      <c r="AZ237" s="5"/>
      <c r="BA237" s="5"/>
    </row>
    <row r="238" spans="1:53" ht="14.25">
      <c r="A238" s="4"/>
      <c r="B238" s="5" t="str">
        <f>IF('2026年度健診申込書'!B250&lt;&gt;"",TEXT('2026年度健診申込書'!B250,"YYYY")&amp;TEXT('2026年度健診申込書'!B250,"MM")&amp;TEXT('2026年度健診申込書'!B250,"DD"),"")</f>
        <v/>
      </c>
      <c r="C238" s="5" t="str">
        <f>IF('2026年度健診申込書'!C250&lt;&gt;"",VLOOKUP('2026年度健診申込書'!C250,マスタ!$F$2:$G$11,2,0),"")</f>
        <v/>
      </c>
      <c r="D238" s="7"/>
      <c r="E238" s="7"/>
      <c r="F238" s="7"/>
      <c r="G238" s="7"/>
      <c r="H238" s="5" t="str">
        <f>IF('2026年度健診申込書'!S250&lt;&gt;"",VLOOKUP('2026年度健診申込書'!S250,CourseMaster!$D$1:$G$1002,4,FALSE),IF('2026年度健診申込書'!T250&lt;&gt;"",VLOOKUP('2026年度健診申込書'!T250,CourseMaster!$D$1:$G$1002,4,FALSE),""))</f>
        <v/>
      </c>
      <c r="I238" s="7"/>
      <c r="J238" s="5" t="str">
        <f>CONCATENATE(TRIM(ASC('2026年度健診申込書'!I250))," ",TRIM(ASC('2026年度健診申込書'!J250)))</f>
        <v xml:space="preserve"> </v>
      </c>
      <c r="K238" s="6" t="str">
        <f>CONCATENATE(TRIM('2026年度健診申込書'!K250),"　",TRIM('2026年度健診申込書'!L250))</f>
        <v>　</v>
      </c>
      <c r="L238" s="5" t="str">
        <f>IFERROR(VLOOKUP('2026年度健診申込書'!N250,マスタ!$H$2:$I$3,2,0),"")</f>
        <v/>
      </c>
      <c r="M238" s="5" t="str">
        <f>IF('2026年度健診申込書'!O250&lt;&gt;"",TEXT('2026年度健診申込書'!O250,"YYYY")&amp;TEXT('2026年度健診申込書'!O250,"MM")&amp;TEXT('2026年度健診申込書'!O250,"DD"),"")</f>
        <v/>
      </c>
      <c r="N238" s="5"/>
      <c r="O238" s="5"/>
      <c r="P238" s="8" t="str">
        <f>IF('2026年度健診申込書'!$I250&lt;&gt;"",'2026年度健診申込書'!$C$11,"")</f>
        <v/>
      </c>
      <c r="Q238" s="8" t="str">
        <f>IF('2026年度健診申込書'!$C$10=0,"",IF('2026年度健診申込書'!$P250&lt;&gt;"",'2026年度健診申込書'!$C$10,""))</f>
        <v/>
      </c>
      <c r="R238" s="5" t="str">
        <f>IF('2026年度健診申込書'!P250&lt;&gt;"",'2026年度健診申込書'!P250,"")</f>
        <v/>
      </c>
      <c r="S238" s="5" t="str">
        <f>IF('2026年度健診申込書'!K250&lt;&gt;"",IF('2026年度健診申込書'!$H$7="左記ご住所に送付","2",""),"")</f>
        <v/>
      </c>
      <c r="T238" s="5"/>
      <c r="U238" s="5"/>
      <c r="V238" s="5"/>
      <c r="W238" s="5"/>
      <c r="X238" s="5"/>
      <c r="Y238" s="5"/>
      <c r="Z238" s="5"/>
      <c r="AA238" s="9"/>
      <c r="AB238" s="7" t="str">
        <f t="shared" si="50"/>
        <v/>
      </c>
      <c r="AC238" s="9"/>
      <c r="AD238" s="7" t="str">
        <f t="shared" si="51"/>
        <v/>
      </c>
      <c r="AE238" s="5"/>
      <c r="AF238" s="7" t="str">
        <f t="shared" si="52"/>
        <v/>
      </c>
      <c r="AG238" s="5"/>
      <c r="AH238" s="7" t="str">
        <f t="shared" si="53"/>
        <v/>
      </c>
      <c r="AI238" s="5"/>
      <c r="AJ238" s="7" t="str">
        <f t="shared" si="54"/>
        <v/>
      </c>
      <c r="AK238" s="5"/>
      <c r="AL238" s="7" t="str">
        <f t="shared" si="55"/>
        <v/>
      </c>
      <c r="AM238" s="5"/>
      <c r="AN238" s="7" t="str">
        <f t="shared" si="56"/>
        <v/>
      </c>
      <c r="AO238" s="5"/>
      <c r="AP238" s="7" t="str">
        <f t="shared" si="57"/>
        <v/>
      </c>
      <c r="AQ238" s="5"/>
      <c r="AR238" s="7" t="str">
        <f t="shared" si="58"/>
        <v/>
      </c>
      <c r="AS238" s="5"/>
      <c r="AT238" s="7" t="str">
        <f t="shared" si="59"/>
        <v/>
      </c>
      <c r="AU238" s="5"/>
      <c r="AV238" s="5"/>
      <c r="AW238" s="5"/>
      <c r="AX238" s="5"/>
      <c r="AY238" s="5"/>
      <c r="AZ238" s="5"/>
      <c r="BA238" s="5"/>
    </row>
    <row r="239" spans="1:53" ht="14.25">
      <c r="A239" s="4"/>
      <c r="B239" s="5" t="str">
        <f>IF('2026年度健診申込書'!B251&lt;&gt;"",TEXT('2026年度健診申込書'!B251,"YYYY")&amp;TEXT('2026年度健診申込書'!B251,"MM")&amp;TEXT('2026年度健診申込書'!B251,"DD"),"")</f>
        <v/>
      </c>
      <c r="C239" s="5" t="str">
        <f>IF('2026年度健診申込書'!C251&lt;&gt;"",VLOOKUP('2026年度健診申込書'!C251,マスタ!$F$2:$G$11,2,0),"")</f>
        <v/>
      </c>
      <c r="D239" s="7"/>
      <c r="E239" s="7"/>
      <c r="F239" s="7"/>
      <c r="G239" s="7"/>
      <c r="H239" s="5" t="str">
        <f>IF('2026年度健診申込書'!S251&lt;&gt;"",VLOOKUP('2026年度健診申込書'!S251,CourseMaster!$D$1:$G$1002,4,FALSE),IF('2026年度健診申込書'!T251&lt;&gt;"",VLOOKUP('2026年度健診申込書'!T251,CourseMaster!$D$1:$G$1002,4,FALSE),""))</f>
        <v/>
      </c>
      <c r="I239" s="7"/>
      <c r="J239" s="5" t="str">
        <f>CONCATENATE(TRIM(ASC('2026年度健診申込書'!I251))," ",TRIM(ASC('2026年度健診申込書'!J251)))</f>
        <v xml:space="preserve"> </v>
      </c>
      <c r="K239" s="6" t="str">
        <f>CONCATENATE(TRIM('2026年度健診申込書'!K251),"　",TRIM('2026年度健診申込書'!L251))</f>
        <v>　</v>
      </c>
      <c r="L239" s="5" t="str">
        <f>IFERROR(VLOOKUP('2026年度健診申込書'!N251,マスタ!$H$2:$I$3,2,0),"")</f>
        <v/>
      </c>
      <c r="M239" s="5" t="str">
        <f>IF('2026年度健診申込書'!O251&lt;&gt;"",TEXT('2026年度健診申込書'!O251,"YYYY")&amp;TEXT('2026年度健診申込書'!O251,"MM")&amp;TEXT('2026年度健診申込書'!O251,"DD"),"")</f>
        <v/>
      </c>
      <c r="N239" s="5"/>
      <c r="O239" s="5"/>
      <c r="P239" s="8" t="str">
        <f>IF('2026年度健診申込書'!$I251&lt;&gt;"",'2026年度健診申込書'!$C$11,"")</f>
        <v/>
      </c>
      <c r="Q239" s="8" t="str">
        <f>IF('2026年度健診申込書'!$C$10=0,"",IF('2026年度健診申込書'!$P251&lt;&gt;"",'2026年度健診申込書'!$C$10,""))</f>
        <v/>
      </c>
      <c r="R239" s="5" t="str">
        <f>IF('2026年度健診申込書'!P251&lt;&gt;"",'2026年度健診申込書'!P251,"")</f>
        <v/>
      </c>
      <c r="S239" s="5" t="str">
        <f>IF('2026年度健診申込書'!K251&lt;&gt;"",IF('2026年度健診申込書'!$H$7="左記ご住所に送付","2",""),"")</f>
        <v/>
      </c>
      <c r="T239" s="5"/>
      <c r="U239" s="5"/>
      <c r="V239" s="5"/>
      <c r="W239" s="5"/>
      <c r="X239" s="5"/>
      <c r="Y239" s="5"/>
      <c r="Z239" s="5"/>
      <c r="AA239" s="9"/>
      <c r="AB239" s="7" t="str">
        <f t="shared" si="50"/>
        <v/>
      </c>
      <c r="AC239" s="9"/>
      <c r="AD239" s="7" t="str">
        <f t="shared" si="51"/>
        <v/>
      </c>
      <c r="AE239" s="5"/>
      <c r="AF239" s="7" t="str">
        <f t="shared" si="52"/>
        <v/>
      </c>
      <c r="AG239" s="5"/>
      <c r="AH239" s="7" t="str">
        <f t="shared" si="53"/>
        <v/>
      </c>
      <c r="AI239" s="5"/>
      <c r="AJ239" s="7" t="str">
        <f t="shared" si="54"/>
        <v/>
      </c>
      <c r="AK239" s="5"/>
      <c r="AL239" s="7" t="str">
        <f t="shared" si="55"/>
        <v/>
      </c>
      <c r="AM239" s="5"/>
      <c r="AN239" s="7" t="str">
        <f t="shared" si="56"/>
        <v/>
      </c>
      <c r="AO239" s="5"/>
      <c r="AP239" s="7" t="str">
        <f t="shared" si="57"/>
        <v/>
      </c>
      <c r="AQ239" s="5"/>
      <c r="AR239" s="7" t="str">
        <f t="shared" si="58"/>
        <v/>
      </c>
      <c r="AS239" s="5"/>
      <c r="AT239" s="7" t="str">
        <f t="shared" si="59"/>
        <v/>
      </c>
      <c r="AU239" s="5"/>
      <c r="AV239" s="5"/>
      <c r="AW239" s="5"/>
      <c r="AX239" s="5"/>
      <c r="AY239" s="5"/>
      <c r="AZ239" s="5"/>
      <c r="BA239" s="5"/>
    </row>
    <row r="240" spans="1:53" ht="14.25">
      <c r="A240" s="4"/>
      <c r="B240" s="5" t="str">
        <f>IF('2026年度健診申込書'!B252&lt;&gt;"",TEXT('2026年度健診申込書'!B252,"YYYY")&amp;TEXT('2026年度健診申込書'!B252,"MM")&amp;TEXT('2026年度健診申込書'!B252,"DD"),"")</f>
        <v/>
      </c>
      <c r="C240" s="5" t="str">
        <f>IF('2026年度健診申込書'!C252&lt;&gt;"",VLOOKUP('2026年度健診申込書'!C252,マスタ!$F$2:$G$11,2,0),"")</f>
        <v/>
      </c>
      <c r="D240" s="7"/>
      <c r="E240" s="7"/>
      <c r="F240" s="7"/>
      <c r="G240" s="7"/>
      <c r="H240" s="5" t="str">
        <f>IF('2026年度健診申込書'!S252&lt;&gt;"",VLOOKUP('2026年度健診申込書'!S252,CourseMaster!$D$1:$G$1002,4,FALSE),IF('2026年度健診申込書'!T252&lt;&gt;"",VLOOKUP('2026年度健診申込書'!T252,CourseMaster!$D$1:$G$1002,4,FALSE),""))</f>
        <v/>
      </c>
      <c r="I240" s="7"/>
      <c r="J240" s="5" t="str">
        <f>CONCATENATE(TRIM(ASC('2026年度健診申込書'!I252))," ",TRIM(ASC('2026年度健診申込書'!J252)))</f>
        <v xml:space="preserve"> </v>
      </c>
      <c r="K240" s="6" t="str">
        <f>CONCATENATE(TRIM('2026年度健診申込書'!K252),"　",TRIM('2026年度健診申込書'!L252))</f>
        <v>　</v>
      </c>
      <c r="L240" s="5" t="str">
        <f>IFERROR(VLOOKUP('2026年度健診申込書'!N252,マスタ!$H$2:$I$3,2,0),"")</f>
        <v/>
      </c>
      <c r="M240" s="5" t="str">
        <f>IF('2026年度健診申込書'!O252&lt;&gt;"",TEXT('2026年度健診申込書'!O252,"YYYY")&amp;TEXT('2026年度健診申込書'!O252,"MM")&amp;TEXT('2026年度健診申込書'!O252,"DD"),"")</f>
        <v/>
      </c>
      <c r="N240" s="5"/>
      <c r="O240" s="5"/>
      <c r="P240" s="8" t="str">
        <f>IF('2026年度健診申込書'!$I252&lt;&gt;"",'2026年度健診申込書'!$C$11,"")</f>
        <v/>
      </c>
      <c r="Q240" s="8" t="str">
        <f>IF('2026年度健診申込書'!$C$10=0,"",IF('2026年度健診申込書'!$P252&lt;&gt;"",'2026年度健診申込書'!$C$10,""))</f>
        <v/>
      </c>
      <c r="R240" s="5" t="str">
        <f>IF('2026年度健診申込書'!P252&lt;&gt;"",'2026年度健診申込書'!P252,"")</f>
        <v/>
      </c>
      <c r="S240" s="5" t="str">
        <f>IF('2026年度健診申込書'!K252&lt;&gt;"",IF('2026年度健診申込書'!$H$7="左記ご住所に送付","2",""),"")</f>
        <v/>
      </c>
      <c r="T240" s="5"/>
      <c r="U240" s="5"/>
      <c r="V240" s="5"/>
      <c r="W240" s="5"/>
      <c r="X240" s="5"/>
      <c r="Y240" s="5"/>
      <c r="Z240" s="5"/>
      <c r="AA240" s="9"/>
      <c r="AB240" s="7" t="str">
        <f t="shared" si="50"/>
        <v/>
      </c>
      <c r="AC240" s="9"/>
      <c r="AD240" s="7" t="str">
        <f t="shared" si="51"/>
        <v/>
      </c>
      <c r="AE240" s="5"/>
      <c r="AF240" s="7" t="str">
        <f t="shared" si="52"/>
        <v/>
      </c>
      <c r="AG240" s="5"/>
      <c r="AH240" s="7" t="str">
        <f t="shared" si="53"/>
        <v/>
      </c>
      <c r="AI240" s="5"/>
      <c r="AJ240" s="7" t="str">
        <f t="shared" si="54"/>
        <v/>
      </c>
      <c r="AK240" s="5"/>
      <c r="AL240" s="7" t="str">
        <f t="shared" si="55"/>
        <v/>
      </c>
      <c r="AM240" s="5"/>
      <c r="AN240" s="7" t="str">
        <f t="shared" si="56"/>
        <v/>
      </c>
      <c r="AO240" s="5"/>
      <c r="AP240" s="7" t="str">
        <f t="shared" si="57"/>
        <v/>
      </c>
      <c r="AQ240" s="5"/>
      <c r="AR240" s="7" t="str">
        <f t="shared" si="58"/>
        <v/>
      </c>
      <c r="AS240" s="5"/>
      <c r="AT240" s="7" t="str">
        <f t="shared" si="59"/>
        <v/>
      </c>
      <c r="AU240" s="5"/>
      <c r="AV240" s="5"/>
      <c r="AW240" s="5"/>
      <c r="AX240" s="5"/>
      <c r="AY240" s="5"/>
      <c r="AZ240" s="5"/>
      <c r="BA240" s="5"/>
    </row>
    <row r="241" spans="1:53" ht="14.25">
      <c r="A241" s="4"/>
      <c r="B241" s="5" t="str">
        <f>IF('2026年度健診申込書'!B253&lt;&gt;"",TEXT('2026年度健診申込書'!B253,"YYYY")&amp;TEXT('2026年度健診申込書'!B253,"MM")&amp;TEXT('2026年度健診申込書'!B253,"DD"),"")</f>
        <v/>
      </c>
      <c r="C241" s="5" t="str">
        <f>IF('2026年度健診申込書'!C253&lt;&gt;"",VLOOKUP('2026年度健診申込書'!C253,マスタ!$F$2:$G$11,2,0),"")</f>
        <v/>
      </c>
      <c r="D241" s="7"/>
      <c r="E241" s="7"/>
      <c r="F241" s="7"/>
      <c r="G241" s="7"/>
      <c r="H241" s="5" t="str">
        <f>IF('2026年度健診申込書'!S253&lt;&gt;"",VLOOKUP('2026年度健診申込書'!S253,CourseMaster!$D$1:$G$1002,4,FALSE),IF('2026年度健診申込書'!T253&lt;&gt;"",VLOOKUP('2026年度健診申込書'!T253,CourseMaster!$D$1:$G$1002,4,FALSE),""))</f>
        <v/>
      </c>
      <c r="I241" s="7"/>
      <c r="J241" s="5" t="str">
        <f>CONCATENATE(TRIM(ASC('2026年度健診申込書'!I253))," ",TRIM(ASC('2026年度健診申込書'!J253)))</f>
        <v xml:space="preserve"> </v>
      </c>
      <c r="K241" s="6" t="str">
        <f>CONCATENATE(TRIM('2026年度健診申込書'!K253),"　",TRIM('2026年度健診申込書'!L253))</f>
        <v>　</v>
      </c>
      <c r="L241" s="5" t="str">
        <f>IFERROR(VLOOKUP('2026年度健診申込書'!N253,マスタ!$H$2:$I$3,2,0),"")</f>
        <v/>
      </c>
      <c r="M241" s="5" t="str">
        <f>IF('2026年度健診申込書'!O253&lt;&gt;"",TEXT('2026年度健診申込書'!O253,"YYYY")&amp;TEXT('2026年度健診申込書'!O253,"MM")&amp;TEXT('2026年度健診申込書'!O253,"DD"),"")</f>
        <v/>
      </c>
      <c r="N241" s="5"/>
      <c r="O241" s="5"/>
      <c r="P241" s="8" t="str">
        <f>IF('2026年度健診申込書'!$I253&lt;&gt;"",'2026年度健診申込書'!$C$11,"")</f>
        <v/>
      </c>
      <c r="Q241" s="8" t="str">
        <f>IF('2026年度健診申込書'!$C$10=0,"",IF('2026年度健診申込書'!$P253&lt;&gt;"",'2026年度健診申込書'!$C$10,""))</f>
        <v/>
      </c>
      <c r="R241" s="5" t="str">
        <f>IF('2026年度健診申込書'!P253&lt;&gt;"",'2026年度健診申込書'!P253,"")</f>
        <v/>
      </c>
      <c r="S241" s="5" t="str">
        <f>IF('2026年度健診申込書'!K253&lt;&gt;"",IF('2026年度健診申込書'!$H$7="左記ご住所に送付","2",""),"")</f>
        <v/>
      </c>
      <c r="T241" s="5"/>
      <c r="U241" s="5"/>
      <c r="V241" s="5"/>
      <c r="W241" s="5"/>
      <c r="X241" s="5"/>
      <c r="Y241" s="5"/>
      <c r="Z241" s="5"/>
      <c r="AA241" s="9"/>
      <c r="AB241" s="7" t="str">
        <f t="shared" si="50"/>
        <v/>
      </c>
      <c r="AC241" s="9"/>
      <c r="AD241" s="7" t="str">
        <f t="shared" si="51"/>
        <v/>
      </c>
      <c r="AE241" s="5"/>
      <c r="AF241" s="7" t="str">
        <f t="shared" si="52"/>
        <v/>
      </c>
      <c r="AG241" s="5"/>
      <c r="AH241" s="7" t="str">
        <f t="shared" si="53"/>
        <v/>
      </c>
      <c r="AI241" s="5"/>
      <c r="AJ241" s="7" t="str">
        <f t="shared" si="54"/>
        <v/>
      </c>
      <c r="AK241" s="5"/>
      <c r="AL241" s="7" t="str">
        <f t="shared" si="55"/>
        <v/>
      </c>
      <c r="AM241" s="5"/>
      <c r="AN241" s="7" t="str">
        <f t="shared" si="56"/>
        <v/>
      </c>
      <c r="AO241" s="5"/>
      <c r="AP241" s="7" t="str">
        <f t="shared" si="57"/>
        <v/>
      </c>
      <c r="AQ241" s="5"/>
      <c r="AR241" s="7" t="str">
        <f t="shared" si="58"/>
        <v/>
      </c>
      <c r="AS241" s="5"/>
      <c r="AT241" s="7" t="str">
        <f t="shared" si="59"/>
        <v/>
      </c>
      <c r="AU241" s="5"/>
      <c r="AV241" s="5"/>
      <c r="AW241" s="5"/>
      <c r="AX241" s="5"/>
      <c r="AY241" s="5"/>
      <c r="AZ241" s="5"/>
      <c r="BA241" s="5"/>
    </row>
    <row r="242" spans="1:53" ht="14.25">
      <c r="A242" s="4"/>
      <c r="B242" s="5" t="str">
        <f>IF('2026年度健診申込書'!B254&lt;&gt;"",TEXT('2026年度健診申込書'!B254,"YYYY")&amp;TEXT('2026年度健診申込書'!B254,"MM")&amp;TEXT('2026年度健診申込書'!B254,"DD"),"")</f>
        <v/>
      </c>
      <c r="C242" s="5" t="str">
        <f>IF('2026年度健診申込書'!C254&lt;&gt;"",VLOOKUP('2026年度健診申込書'!C254,マスタ!$F$2:$G$11,2,0),"")</f>
        <v/>
      </c>
      <c r="D242" s="7"/>
      <c r="E242" s="7"/>
      <c r="F242" s="7"/>
      <c r="G242" s="7"/>
      <c r="H242" s="5" t="str">
        <f>IF('2026年度健診申込書'!S254&lt;&gt;"",VLOOKUP('2026年度健診申込書'!S254,CourseMaster!$D$1:$G$1002,4,FALSE),IF('2026年度健診申込書'!T254&lt;&gt;"",VLOOKUP('2026年度健診申込書'!T254,CourseMaster!$D$1:$G$1002,4,FALSE),""))</f>
        <v/>
      </c>
      <c r="I242" s="7"/>
      <c r="J242" s="5" t="str">
        <f>CONCATENATE(TRIM(ASC('2026年度健診申込書'!I254))," ",TRIM(ASC('2026年度健診申込書'!J254)))</f>
        <v xml:space="preserve"> </v>
      </c>
      <c r="K242" s="6" t="str">
        <f>CONCATENATE(TRIM('2026年度健診申込書'!K254),"　",TRIM('2026年度健診申込書'!L254))</f>
        <v>　</v>
      </c>
      <c r="L242" s="5" t="str">
        <f>IFERROR(VLOOKUP('2026年度健診申込書'!N254,マスタ!$H$2:$I$3,2,0),"")</f>
        <v/>
      </c>
      <c r="M242" s="5" t="str">
        <f>IF('2026年度健診申込書'!O254&lt;&gt;"",TEXT('2026年度健診申込書'!O254,"YYYY")&amp;TEXT('2026年度健診申込書'!O254,"MM")&amp;TEXT('2026年度健診申込書'!O254,"DD"),"")</f>
        <v/>
      </c>
      <c r="N242" s="5"/>
      <c r="O242" s="5"/>
      <c r="P242" s="8" t="str">
        <f>IF('2026年度健診申込書'!$I254&lt;&gt;"",'2026年度健診申込書'!$C$11,"")</f>
        <v/>
      </c>
      <c r="Q242" s="8" t="str">
        <f>IF('2026年度健診申込書'!$C$10=0,"",IF('2026年度健診申込書'!$P254&lt;&gt;"",'2026年度健診申込書'!$C$10,""))</f>
        <v/>
      </c>
      <c r="R242" s="5" t="str">
        <f>IF('2026年度健診申込書'!P254&lt;&gt;"",'2026年度健診申込書'!P254,"")</f>
        <v/>
      </c>
      <c r="S242" s="5" t="str">
        <f>IF('2026年度健診申込書'!K254&lt;&gt;"",IF('2026年度健診申込書'!$H$7="左記ご住所に送付","2",""),"")</f>
        <v/>
      </c>
      <c r="T242" s="5"/>
      <c r="U242" s="5"/>
      <c r="V242" s="5"/>
      <c r="W242" s="5"/>
      <c r="X242" s="5"/>
      <c r="Y242" s="5"/>
      <c r="Z242" s="5"/>
      <c r="AA242" s="9"/>
      <c r="AB242" s="7" t="str">
        <f t="shared" si="50"/>
        <v/>
      </c>
      <c r="AC242" s="9"/>
      <c r="AD242" s="7" t="str">
        <f t="shared" si="51"/>
        <v/>
      </c>
      <c r="AE242" s="5"/>
      <c r="AF242" s="7" t="str">
        <f t="shared" si="52"/>
        <v/>
      </c>
      <c r="AG242" s="5"/>
      <c r="AH242" s="7" t="str">
        <f t="shared" si="53"/>
        <v/>
      </c>
      <c r="AI242" s="5"/>
      <c r="AJ242" s="7" t="str">
        <f t="shared" si="54"/>
        <v/>
      </c>
      <c r="AK242" s="5"/>
      <c r="AL242" s="7" t="str">
        <f t="shared" si="55"/>
        <v/>
      </c>
      <c r="AM242" s="5"/>
      <c r="AN242" s="7" t="str">
        <f t="shared" si="56"/>
        <v/>
      </c>
      <c r="AO242" s="5"/>
      <c r="AP242" s="7" t="str">
        <f t="shared" si="57"/>
        <v/>
      </c>
      <c r="AQ242" s="5"/>
      <c r="AR242" s="7" t="str">
        <f t="shared" si="58"/>
        <v/>
      </c>
      <c r="AS242" s="5"/>
      <c r="AT242" s="7" t="str">
        <f t="shared" si="59"/>
        <v/>
      </c>
      <c r="AU242" s="5"/>
      <c r="AV242" s="5"/>
      <c r="AW242" s="5"/>
      <c r="AX242" s="5"/>
      <c r="AY242" s="5"/>
      <c r="AZ242" s="5"/>
      <c r="BA242" s="5"/>
    </row>
    <row r="243" spans="1:53" ht="14.25">
      <c r="A243" s="4"/>
      <c r="B243" s="5" t="str">
        <f>IF('2026年度健診申込書'!B255&lt;&gt;"",TEXT('2026年度健診申込書'!B255,"YYYY")&amp;TEXT('2026年度健診申込書'!B255,"MM")&amp;TEXT('2026年度健診申込書'!B255,"DD"),"")</f>
        <v/>
      </c>
      <c r="C243" s="5" t="str">
        <f>IF('2026年度健診申込書'!C255&lt;&gt;"",VLOOKUP('2026年度健診申込書'!C255,マスタ!$F$2:$G$11,2,0),"")</f>
        <v/>
      </c>
      <c r="D243" s="7"/>
      <c r="E243" s="7"/>
      <c r="F243" s="7"/>
      <c r="G243" s="7"/>
      <c r="H243" s="5" t="str">
        <f>IF('2026年度健診申込書'!S255&lt;&gt;"",VLOOKUP('2026年度健診申込書'!S255,CourseMaster!$D$1:$G$1002,4,FALSE),IF('2026年度健診申込書'!T255&lt;&gt;"",VLOOKUP('2026年度健診申込書'!T255,CourseMaster!$D$1:$G$1002,4,FALSE),""))</f>
        <v/>
      </c>
      <c r="I243" s="7"/>
      <c r="J243" s="5" t="str">
        <f>CONCATENATE(TRIM(ASC('2026年度健診申込書'!I255))," ",TRIM(ASC('2026年度健診申込書'!J255)))</f>
        <v xml:space="preserve"> </v>
      </c>
      <c r="K243" s="6" t="str">
        <f>CONCATENATE(TRIM('2026年度健診申込書'!K255),"　",TRIM('2026年度健診申込書'!L255))</f>
        <v>　</v>
      </c>
      <c r="L243" s="5" t="str">
        <f>IFERROR(VLOOKUP('2026年度健診申込書'!N255,マスタ!$H$2:$I$3,2,0),"")</f>
        <v/>
      </c>
      <c r="M243" s="5" t="str">
        <f>IF('2026年度健診申込書'!O255&lt;&gt;"",TEXT('2026年度健診申込書'!O255,"YYYY")&amp;TEXT('2026年度健診申込書'!O255,"MM")&amp;TEXT('2026年度健診申込書'!O255,"DD"),"")</f>
        <v/>
      </c>
      <c r="N243" s="5"/>
      <c r="O243" s="5"/>
      <c r="P243" s="8" t="str">
        <f>IF('2026年度健診申込書'!$I255&lt;&gt;"",'2026年度健診申込書'!$C$11,"")</f>
        <v/>
      </c>
      <c r="Q243" s="8" t="str">
        <f>IF('2026年度健診申込書'!$C$10=0,"",IF('2026年度健診申込書'!$P255&lt;&gt;"",'2026年度健診申込書'!$C$10,""))</f>
        <v/>
      </c>
      <c r="R243" s="5" t="str">
        <f>IF('2026年度健診申込書'!P255&lt;&gt;"",'2026年度健診申込書'!P255,"")</f>
        <v/>
      </c>
      <c r="S243" s="5" t="str">
        <f>IF('2026年度健診申込書'!K255&lt;&gt;"",IF('2026年度健診申込書'!$H$7="左記ご住所に送付","2",""),"")</f>
        <v/>
      </c>
      <c r="T243" s="5"/>
      <c r="U243" s="5"/>
      <c r="V243" s="5"/>
      <c r="W243" s="5"/>
      <c r="X243" s="5"/>
      <c r="Y243" s="5"/>
      <c r="Z243" s="5"/>
      <c r="AA243" s="9"/>
      <c r="AB243" s="7" t="str">
        <f t="shared" si="50"/>
        <v/>
      </c>
      <c r="AC243" s="9"/>
      <c r="AD243" s="7" t="str">
        <f t="shared" si="51"/>
        <v/>
      </c>
      <c r="AE243" s="5"/>
      <c r="AF243" s="7" t="str">
        <f t="shared" si="52"/>
        <v/>
      </c>
      <c r="AG243" s="5"/>
      <c r="AH243" s="7" t="str">
        <f t="shared" si="53"/>
        <v/>
      </c>
      <c r="AI243" s="5"/>
      <c r="AJ243" s="7" t="str">
        <f t="shared" si="54"/>
        <v/>
      </c>
      <c r="AK243" s="5"/>
      <c r="AL243" s="7" t="str">
        <f t="shared" si="55"/>
        <v/>
      </c>
      <c r="AM243" s="5"/>
      <c r="AN243" s="7" t="str">
        <f t="shared" si="56"/>
        <v/>
      </c>
      <c r="AO243" s="5"/>
      <c r="AP243" s="7" t="str">
        <f t="shared" si="57"/>
        <v/>
      </c>
      <c r="AQ243" s="5"/>
      <c r="AR243" s="7" t="str">
        <f t="shared" si="58"/>
        <v/>
      </c>
      <c r="AS243" s="5"/>
      <c r="AT243" s="7" t="str">
        <f t="shared" si="59"/>
        <v/>
      </c>
      <c r="AU243" s="5"/>
      <c r="AV243" s="5"/>
      <c r="AW243" s="5"/>
      <c r="AX243" s="5"/>
      <c r="AY243" s="5"/>
      <c r="AZ243" s="5"/>
      <c r="BA243" s="5"/>
    </row>
    <row r="244" spans="1:53" ht="14.25">
      <c r="A244" s="4"/>
      <c r="B244" s="5" t="str">
        <f>IF('2026年度健診申込書'!B256&lt;&gt;"",TEXT('2026年度健診申込書'!B256,"YYYY")&amp;TEXT('2026年度健診申込書'!B256,"MM")&amp;TEXT('2026年度健診申込書'!B256,"DD"),"")</f>
        <v/>
      </c>
      <c r="C244" s="5" t="str">
        <f>IF('2026年度健診申込書'!C256&lt;&gt;"",VLOOKUP('2026年度健診申込書'!C256,マスタ!$F$2:$G$11,2,0),"")</f>
        <v/>
      </c>
      <c r="D244" s="7"/>
      <c r="E244" s="7"/>
      <c r="F244" s="7"/>
      <c r="G244" s="7"/>
      <c r="H244" s="5" t="str">
        <f>IF('2026年度健診申込書'!S256&lt;&gt;"",VLOOKUP('2026年度健診申込書'!S256,CourseMaster!$D$1:$G$1002,4,FALSE),IF('2026年度健診申込書'!T256&lt;&gt;"",VLOOKUP('2026年度健診申込書'!T256,CourseMaster!$D$1:$G$1002,4,FALSE),""))</f>
        <v/>
      </c>
      <c r="I244" s="7"/>
      <c r="J244" s="5" t="str">
        <f>CONCATENATE(TRIM(ASC('2026年度健診申込書'!I256))," ",TRIM(ASC('2026年度健診申込書'!J256)))</f>
        <v xml:space="preserve"> </v>
      </c>
      <c r="K244" s="6" t="str">
        <f>CONCATENATE(TRIM('2026年度健診申込書'!K256),"　",TRIM('2026年度健診申込書'!L256))</f>
        <v>　</v>
      </c>
      <c r="L244" s="5" t="str">
        <f>IFERROR(VLOOKUP('2026年度健診申込書'!N256,マスタ!$H$2:$I$3,2,0),"")</f>
        <v/>
      </c>
      <c r="M244" s="5" t="str">
        <f>IF('2026年度健診申込書'!O256&lt;&gt;"",TEXT('2026年度健診申込書'!O256,"YYYY")&amp;TEXT('2026年度健診申込書'!O256,"MM")&amp;TEXT('2026年度健診申込書'!O256,"DD"),"")</f>
        <v/>
      </c>
      <c r="N244" s="5"/>
      <c r="O244" s="5"/>
      <c r="P244" s="8" t="str">
        <f>IF('2026年度健診申込書'!$I256&lt;&gt;"",'2026年度健診申込書'!$C$11,"")</f>
        <v/>
      </c>
      <c r="Q244" s="8" t="str">
        <f>IF('2026年度健診申込書'!$C$10=0,"",IF('2026年度健診申込書'!$P256&lt;&gt;"",'2026年度健診申込書'!$C$10,""))</f>
        <v/>
      </c>
      <c r="R244" s="5" t="str">
        <f>IF('2026年度健診申込書'!P256&lt;&gt;"",'2026年度健診申込書'!P256,"")</f>
        <v/>
      </c>
      <c r="S244" s="5" t="str">
        <f>IF('2026年度健診申込書'!K256&lt;&gt;"",IF('2026年度健診申込書'!$H$7="左記ご住所に送付","2",""),"")</f>
        <v/>
      </c>
      <c r="T244" s="5"/>
      <c r="U244" s="5"/>
      <c r="V244" s="5"/>
      <c r="W244" s="5"/>
      <c r="X244" s="5"/>
      <c r="Y244" s="5"/>
      <c r="Z244" s="5"/>
      <c r="AA244" s="9"/>
      <c r="AB244" s="7" t="str">
        <f t="shared" si="50"/>
        <v/>
      </c>
      <c r="AC244" s="9"/>
      <c r="AD244" s="7" t="str">
        <f t="shared" si="51"/>
        <v/>
      </c>
      <c r="AE244" s="5"/>
      <c r="AF244" s="7" t="str">
        <f t="shared" si="52"/>
        <v/>
      </c>
      <c r="AG244" s="5"/>
      <c r="AH244" s="7" t="str">
        <f t="shared" si="53"/>
        <v/>
      </c>
      <c r="AI244" s="5"/>
      <c r="AJ244" s="7" t="str">
        <f t="shared" si="54"/>
        <v/>
      </c>
      <c r="AK244" s="5"/>
      <c r="AL244" s="7" t="str">
        <f t="shared" si="55"/>
        <v/>
      </c>
      <c r="AM244" s="5"/>
      <c r="AN244" s="7" t="str">
        <f t="shared" si="56"/>
        <v/>
      </c>
      <c r="AO244" s="5"/>
      <c r="AP244" s="7" t="str">
        <f t="shared" si="57"/>
        <v/>
      </c>
      <c r="AQ244" s="5"/>
      <c r="AR244" s="7" t="str">
        <f t="shared" si="58"/>
        <v/>
      </c>
      <c r="AS244" s="5"/>
      <c r="AT244" s="7" t="str">
        <f t="shared" si="59"/>
        <v/>
      </c>
      <c r="AU244" s="5"/>
      <c r="AV244" s="5"/>
      <c r="AW244" s="5"/>
      <c r="AX244" s="5"/>
      <c r="AY244" s="5"/>
      <c r="AZ244" s="5"/>
      <c r="BA244" s="5"/>
    </row>
    <row r="245" spans="1:53" ht="14.25">
      <c r="A245" s="4"/>
      <c r="B245" s="5" t="str">
        <f>IF('2026年度健診申込書'!B257&lt;&gt;"",TEXT('2026年度健診申込書'!B257,"YYYY")&amp;TEXT('2026年度健診申込書'!B257,"MM")&amp;TEXT('2026年度健診申込書'!B257,"DD"),"")</f>
        <v/>
      </c>
      <c r="C245" s="5" t="str">
        <f>IF('2026年度健診申込書'!C257&lt;&gt;"",VLOOKUP('2026年度健診申込書'!C257,マスタ!$F$2:$G$11,2,0),"")</f>
        <v/>
      </c>
      <c r="D245" s="7"/>
      <c r="E245" s="7"/>
      <c r="F245" s="7"/>
      <c r="G245" s="7"/>
      <c r="H245" s="5" t="str">
        <f>IF('2026年度健診申込書'!S257&lt;&gt;"",VLOOKUP('2026年度健診申込書'!S257,CourseMaster!$D$1:$G$1002,4,FALSE),IF('2026年度健診申込書'!T257&lt;&gt;"",VLOOKUP('2026年度健診申込書'!T257,CourseMaster!$D$1:$G$1002,4,FALSE),""))</f>
        <v/>
      </c>
      <c r="I245" s="7"/>
      <c r="J245" s="5" t="str">
        <f>CONCATENATE(TRIM(ASC('2026年度健診申込書'!I257))," ",TRIM(ASC('2026年度健診申込書'!J257)))</f>
        <v xml:space="preserve"> </v>
      </c>
      <c r="K245" s="6" t="str">
        <f>CONCATENATE(TRIM('2026年度健診申込書'!K257),"　",TRIM('2026年度健診申込書'!L257))</f>
        <v>　</v>
      </c>
      <c r="L245" s="5" t="str">
        <f>IFERROR(VLOOKUP('2026年度健診申込書'!N257,マスタ!$H$2:$I$3,2,0),"")</f>
        <v/>
      </c>
      <c r="M245" s="5" t="str">
        <f>IF('2026年度健診申込書'!O257&lt;&gt;"",TEXT('2026年度健診申込書'!O257,"YYYY")&amp;TEXT('2026年度健診申込書'!O257,"MM")&amp;TEXT('2026年度健診申込書'!O257,"DD"),"")</f>
        <v/>
      </c>
      <c r="N245" s="5"/>
      <c r="O245" s="5"/>
      <c r="P245" s="8" t="str">
        <f>IF('2026年度健診申込書'!$I257&lt;&gt;"",'2026年度健診申込書'!$C$11,"")</f>
        <v/>
      </c>
      <c r="Q245" s="8" t="str">
        <f>IF('2026年度健診申込書'!$C$10=0,"",IF('2026年度健診申込書'!$P257&lt;&gt;"",'2026年度健診申込書'!$C$10,""))</f>
        <v/>
      </c>
      <c r="R245" s="5" t="str">
        <f>IF('2026年度健診申込書'!P257&lt;&gt;"",'2026年度健診申込書'!P257,"")</f>
        <v/>
      </c>
      <c r="S245" s="5" t="str">
        <f>IF('2026年度健診申込書'!K257&lt;&gt;"",IF('2026年度健診申込書'!$H$7="左記ご住所に送付","2",""),"")</f>
        <v/>
      </c>
      <c r="T245" s="5"/>
      <c r="U245" s="5"/>
      <c r="V245" s="5"/>
      <c r="W245" s="5"/>
      <c r="X245" s="5"/>
      <c r="Y245" s="5"/>
      <c r="Z245" s="5"/>
      <c r="AA245" s="9"/>
      <c r="AB245" s="7" t="str">
        <f t="shared" si="50"/>
        <v/>
      </c>
      <c r="AC245" s="9"/>
      <c r="AD245" s="7" t="str">
        <f t="shared" si="51"/>
        <v/>
      </c>
      <c r="AE245" s="5"/>
      <c r="AF245" s="7" t="str">
        <f t="shared" si="52"/>
        <v/>
      </c>
      <c r="AG245" s="5"/>
      <c r="AH245" s="7" t="str">
        <f t="shared" si="53"/>
        <v/>
      </c>
      <c r="AI245" s="5"/>
      <c r="AJ245" s="7" t="str">
        <f t="shared" si="54"/>
        <v/>
      </c>
      <c r="AK245" s="5"/>
      <c r="AL245" s="7" t="str">
        <f t="shared" si="55"/>
        <v/>
      </c>
      <c r="AM245" s="5"/>
      <c r="AN245" s="7" t="str">
        <f t="shared" si="56"/>
        <v/>
      </c>
      <c r="AO245" s="5"/>
      <c r="AP245" s="7" t="str">
        <f t="shared" si="57"/>
        <v/>
      </c>
      <c r="AQ245" s="5"/>
      <c r="AR245" s="7" t="str">
        <f t="shared" si="58"/>
        <v/>
      </c>
      <c r="AS245" s="5"/>
      <c r="AT245" s="7" t="str">
        <f t="shared" si="59"/>
        <v/>
      </c>
      <c r="AU245" s="5"/>
      <c r="AV245" s="5"/>
      <c r="AW245" s="5"/>
      <c r="AX245" s="5"/>
      <c r="AY245" s="5"/>
      <c r="AZ245" s="5"/>
      <c r="BA245" s="5"/>
    </row>
    <row r="246" spans="1:53" ht="14.25">
      <c r="A246" s="4"/>
      <c r="B246" s="5" t="str">
        <f>IF('2026年度健診申込書'!B258&lt;&gt;"",TEXT('2026年度健診申込書'!B258,"YYYY")&amp;TEXT('2026年度健診申込書'!B258,"MM")&amp;TEXT('2026年度健診申込書'!B258,"DD"),"")</f>
        <v/>
      </c>
      <c r="C246" s="5" t="str">
        <f>IF('2026年度健診申込書'!C258&lt;&gt;"",VLOOKUP('2026年度健診申込書'!C258,マスタ!$F$2:$G$11,2,0),"")</f>
        <v/>
      </c>
      <c r="D246" s="7"/>
      <c r="E246" s="7"/>
      <c r="F246" s="7"/>
      <c r="G246" s="7"/>
      <c r="H246" s="5" t="str">
        <f>IF('2026年度健診申込書'!S258&lt;&gt;"",VLOOKUP('2026年度健診申込書'!S258,CourseMaster!$D$1:$G$1002,4,FALSE),IF('2026年度健診申込書'!T258&lt;&gt;"",VLOOKUP('2026年度健診申込書'!T258,CourseMaster!$D$1:$G$1002,4,FALSE),""))</f>
        <v/>
      </c>
      <c r="I246" s="7"/>
      <c r="J246" s="5" t="str">
        <f>CONCATENATE(TRIM(ASC('2026年度健診申込書'!I258))," ",TRIM(ASC('2026年度健診申込書'!J258)))</f>
        <v xml:space="preserve"> </v>
      </c>
      <c r="K246" s="6" t="str">
        <f>CONCATENATE(TRIM('2026年度健診申込書'!K258),"　",TRIM('2026年度健診申込書'!L258))</f>
        <v>　</v>
      </c>
      <c r="L246" s="5" t="str">
        <f>IFERROR(VLOOKUP('2026年度健診申込書'!N258,マスタ!$H$2:$I$3,2,0),"")</f>
        <v/>
      </c>
      <c r="M246" s="5" t="str">
        <f>IF('2026年度健診申込書'!O258&lt;&gt;"",TEXT('2026年度健診申込書'!O258,"YYYY")&amp;TEXT('2026年度健診申込書'!O258,"MM")&amp;TEXT('2026年度健診申込書'!O258,"DD"),"")</f>
        <v/>
      </c>
      <c r="N246" s="5"/>
      <c r="O246" s="5"/>
      <c r="P246" s="8" t="str">
        <f>IF('2026年度健診申込書'!$I258&lt;&gt;"",'2026年度健診申込書'!$C$11,"")</f>
        <v/>
      </c>
      <c r="Q246" s="8" t="str">
        <f>IF('2026年度健診申込書'!$C$10=0,"",IF('2026年度健診申込書'!$P258&lt;&gt;"",'2026年度健診申込書'!$C$10,""))</f>
        <v/>
      </c>
      <c r="R246" s="5" t="str">
        <f>IF('2026年度健診申込書'!P258&lt;&gt;"",'2026年度健診申込書'!P258,"")</f>
        <v/>
      </c>
      <c r="S246" s="5" t="str">
        <f>IF('2026年度健診申込書'!K258&lt;&gt;"",IF('2026年度健診申込書'!$H$7="左記ご住所に送付","2",""),"")</f>
        <v/>
      </c>
      <c r="T246" s="5"/>
      <c r="U246" s="5"/>
      <c r="V246" s="5"/>
      <c r="W246" s="5"/>
      <c r="X246" s="5"/>
      <c r="Y246" s="5"/>
      <c r="Z246" s="5"/>
      <c r="AA246" s="9"/>
      <c r="AB246" s="7" t="str">
        <f t="shared" si="50"/>
        <v/>
      </c>
      <c r="AC246" s="9"/>
      <c r="AD246" s="7" t="str">
        <f t="shared" si="51"/>
        <v/>
      </c>
      <c r="AE246" s="5"/>
      <c r="AF246" s="7" t="str">
        <f t="shared" si="52"/>
        <v/>
      </c>
      <c r="AG246" s="5"/>
      <c r="AH246" s="7" t="str">
        <f t="shared" si="53"/>
        <v/>
      </c>
      <c r="AI246" s="5"/>
      <c r="AJ246" s="7" t="str">
        <f t="shared" si="54"/>
        <v/>
      </c>
      <c r="AK246" s="5"/>
      <c r="AL246" s="7" t="str">
        <f t="shared" si="55"/>
        <v/>
      </c>
      <c r="AM246" s="5"/>
      <c r="AN246" s="7" t="str">
        <f t="shared" si="56"/>
        <v/>
      </c>
      <c r="AO246" s="5"/>
      <c r="AP246" s="7" t="str">
        <f t="shared" si="57"/>
        <v/>
      </c>
      <c r="AQ246" s="5"/>
      <c r="AR246" s="7" t="str">
        <f t="shared" si="58"/>
        <v/>
      </c>
      <c r="AS246" s="5"/>
      <c r="AT246" s="7" t="str">
        <f t="shared" si="59"/>
        <v/>
      </c>
      <c r="AU246" s="5"/>
      <c r="AV246" s="5"/>
      <c r="AW246" s="5"/>
      <c r="AX246" s="5"/>
      <c r="AY246" s="5"/>
      <c r="AZ246" s="5"/>
      <c r="BA246" s="5"/>
    </row>
    <row r="247" spans="1:53" ht="14.25">
      <c r="A247" s="4"/>
      <c r="B247" s="5" t="str">
        <f>IF('2026年度健診申込書'!B259&lt;&gt;"",TEXT('2026年度健診申込書'!B259,"YYYY")&amp;TEXT('2026年度健診申込書'!B259,"MM")&amp;TEXT('2026年度健診申込書'!B259,"DD"),"")</f>
        <v/>
      </c>
      <c r="C247" s="5" t="str">
        <f>IF('2026年度健診申込書'!C259&lt;&gt;"",VLOOKUP('2026年度健診申込書'!C259,マスタ!$F$2:$G$11,2,0),"")</f>
        <v/>
      </c>
      <c r="D247" s="7"/>
      <c r="E247" s="7"/>
      <c r="F247" s="7"/>
      <c r="G247" s="7"/>
      <c r="H247" s="5" t="str">
        <f>IF('2026年度健診申込書'!S259&lt;&gt;"",VLOOKUP('2026年度健診申込書'!S259,CourseMaster!$D$1:$G$1002,4,FALSE),IF('2026年度健診申込書'!T259&lt;&gt;"",VLOOKUP('2026年度健診申込書'!T259,CourseMaster!$D$1:$G$1002,4,FALSE),""))</f>
        <v/>
      </c>
      <c r="I247" s="7"/>
      <c r="J247" s="5" t="str">
        <f>CONCATENATE(TRIM(ASC('2026年度健診申込書'!I259))," ",TRIM(ASC('2026年度健診申込書'!J259)))</f>
        <v xml:space="preserve"> </v>
      </c>
      <c r="K247" s="6" t="str">
        <f>CONCATENATE(TRIM('2026年度健診申込書'!K259),"　",TRIM('2026年度健診申込書'!L259))</f>
        <v>　</v>
      </c>
      <c r="L247" s="5" t="str">
        <f>IFERROR(VLOOKUP('2026年度健診申込書'!N259,マスタ!$H$2:$I$3,2,0),"")</f>
        <v/>
      </c>
      <c r="M247" s="5" t="str">
        <f>IF('2026年度健診申込書'!O259&lt;&gt;"",TEXT('2026年度健診申込書'!O259,"YYYY")&amp;TEXT('2026年度健診申込書'!O259,"MM")&amp;TEXT('2026年度健診申込書'!O259,"DD"),"")</f>
        <v/>
      </c>
      <c r="N247" s="5"/>
      <c r="O247" s="5"/>
      <c r="P247" s="8" t="str">
        <f>IF('2026年度健診申込書'!$I259&lt;&gt;"",'2026年度健診申込書'!$C$11,"")</f>
        <v/>
      </c>
      <c r="Q247" s="8" t="str">
        <f>IF('2026年度健診申込書'!$C$10=0,"",IF('2026年度健診申込書'!$P259&lt;&gt;"",'2026年度健診申込書'!$C$10,""))</f>
        <v/>
      </c>
      <c r="R247" s="5" t="str">
        <f>IF('2026年度健診申込書'!P259&lt;&gt;"",'2026年度健診申込書'!P259,"")</f>
        <v/>
      </c>
      <c r="S247" s="5" t="str">
        <f>IF('2026年度健診申込書'!K259&lt;&gt;"",IF('2026年度健診申込書'!$H$7="左記ご住所に送付","2",""),"")</f>
        <v/>
      </c>
      <c r="T247" s="5"/>
      <c r="U247" s="5"/>
      <c r="V247" s="5"/>
      <c r="W247" s="5"/>
      <c r="X247" s="5"/>
      <c r="Y247" s="5"/>
      <c r="Z247" s="5"/>
      <c r="AA247" s="9"/>
      <c r="AB247" s="7" t="str">
        <f t="shared" si="50"/>
        <v/>
      </c>
      <c r="AC247" s="9"/>
      <c r="AD247" s="7" t="str">
        <f t="shared" si="51"/>
        <v/>
      </c>
      <c r="AE247" s="5"/>
      <c r="AF247" s="7" t="str">
        <f t="shared" si="52"/>
        <v/>
      </c>
      <c r="AG247" s="5"/>
      <c r="AH247" s="7" t="str">
        <f t="shared" si="53"/>
        <v/>
      </c>
      <c r="AI247" s="5"/>
      <c r="AJ247" s="7" t="str">
        <f t="shared" si="54"/>
        <v/>
      </c>
      <c r="AK247" s="5"/>
      <c r="AL247" s="7" t="str">
        <f t="shared" si="55"/>
        <v/>
      </c>
      <c r="AM247" s="5"/>
      <c r="AN247" s="7" t="str">
        <f t="shared" si="56"/>
        <v/>
      </c>
      <c r="AO247" s="5"/>
      <c r="AP247" s="7" t="str">
        <f t="shared" si="57"/>
        <v/>
      </c>
      <c r="AQ247" s="5"/>
      <c r="AR247" s="7" t="str">
        <f t="shared" si="58"/>
        <v/>
      </c>
      <c r="AS247" s="5"/>
      <c r="AT247" s="7" t="str">
        <f t="shared" si="59"/>
        <v/>
      </c>
      <c r="AU247" s="5"/>
      <c r="AV247" s="5"/>
      <c r="AW247" s="5"/>
      <c r="AX247" s="5"/>
      <c r="AY247" s="5"/>
      <c r="AZ247" s="5"/>
      <c r="BA247" s="5"/>
    </row>
    <row r="248" spans="1:53" ht="14.25">
      <c r="A248" s="4"/>
      <c r="B248" s="5" t="str">
        <f>IF('2026年度健診申込書'!B260&lt;&gt;"",TEXT('2026年度健診申込書'!B260,"YYYY")&amp;TEXT('2026年度健診申込書'!B260,"MM")&amp;TEXT('2026年度健診申込書'!B260,"DD"),"")</f>
        <v/>
      </c>
      <c r="C248" s="5" t="str">
        <f>IF('2026年度健診申込書'!C260&lt;&gt;"",VLOOKUP('2026年度健診申込書'!C260,マスタ!$F$2:$G$11,2,0),"")</f>
        <v/>
      </c>
      <c r="D248" s="7"/>
      <c r="E248" s="7"/>
      <c r="F248" s="7"/>
      <c r="G248" s="7"/>
      <c r="H248" s="5" t="str">
        <f>IF('2026年度健診申込書'!S260&lt;&gt;"",VLOOKUP('2026年度健診申込書'!S260,CourseMaster!$D$1:$G$1002,4,FALSE),IF('2026年度健診申込書'!T260&lt;&gt;"",VLOOKUP('2026年度健診申込書'!T260,CourseMaster!$D$1:$G$1002,4,FALSE),""))</f>
        <v/>
      </c>
      <c r="I248" s="7"/>
      <c r="J248" s="5" t="str">
        <f>CONCATENATE(TRIM(ASC('2026年度健診申込書'!I260))," ",TRIM(ASC('2026年度健診申込書'!J260)))</f>
        <v xml:space="preserve"> </v>
      </c>
      <c r="K248" s="6" t="str">
        <f>CONCATENATE(TRIM('2026年度健診申込書'!K260),"　",TRIM('2026年度健診申込書'!L260))</f>
        <v>　</v>
      </c>
      <c r="L248" s="5" t="str">
        <f>IFERROR(VLOOKUP('2026年度健診申込書'!N260,マスタ!$H$2:$I$3,2,0),"")</f>
        <v/>
      </c>
      <c r="M248" s="5" t="str">
        <f>IF('2026年度健診申込書'!O260&lt;&gt;"",TEXT('2026年度健診申込書'!O260,"YYYY")&amp;TEXT('2026年度健診申込書'!O260,"MM")&amp;TEXT('2026年度健診申込書'!O260,"DD"),"")</f>
        <v/>
      </c>
      <c r="N248" s="5"/>
      <c r="O248" s="5"/>
      <c r="P248" s="8" t="str">
        <f>IF('2026年度健診申込書'!$I260&lt;&gt;"",'2026年度健診申込書'!$C$11,"")</f>
        <v/>
      </c>
      <c r="Q248" s="8" t="str">
        <f>IF('2026年度健診申込書'!$C$10=0,"",IF('2026年度健診申込書'!$P260&lt;&gt;"",'2026年度健診申込書'!$C$10,""))</f>
        <v/>
      </c>
      <c r="R248" s="5" t="str">
        <f>IF('2026年度健診申込書'!P260&lt;&gt;"",'2026年度健診申込書'!P260,"")</f>
        <v/>
      </c>
      <c r="S248" s="5" t="str">
        <f>IF('2026年度健診申込書'!K260&lt;&gt;"",IF('2026年度健診申込書'!$H$7="左記ご住所に送付","2",""),"")</f>
        <v/>
      </c>
      <c r="T248" s="5"/>
      <c r="U248" s="5"/>
      <c r="V248" s="5"/>
      <c r="W248" s="5"/>
      <c r="X248" s="5"/>
      <c r="Y248" s="5"/>
      <c r="Z248" s="5"/>
      <c r="AA248" s="9"/>
      <c r="AB248" s="7" t="str">
        <f t="shared" si="50"/>
        <v/>
      </c>
      <c r="AC248" s="9"/>
      <c r="AD248" s="7" t="str">
        <f t="shared" si="51"/>
        <v/>
      </c>
      <c r="AE248" s="5"/>
      <c r="AF248" s="7" t="str">
        <f t="shared" si="52"/>
        <v/>
      </c>
      <c r="AG248" s="5"/>
      <c r="AH248" s="7" t="str">
        <f t="shared" si="53"/>
        <v/>
      </c>
      <c r="AI248" s="5"/>
      <c r="AJ248" s="7" t="str">
        <f t="shared" si="54"/>
        <v/>
      </c>
      <c r="AK248" s="5"/>
      <c r="AL248" s="7" t="str">
        <f t="shared" si="55"/>
        <v/>
      </c>
      <c r="AM248" s="5"/>
      <c r="AN248" s="7" t="str">
        <f t="shared" si="56"/>
        <v/>
      </c>
      <c r="AO248" s="5"/>
      <c r="AP248" s="7" t="str">
        <f t="shared" si="57"/>
        <v/>
      </c>
      <c r="AQ248" s="5"/>
      <c r="AR248" s="7" t="str">
        <f t="shared" si="58"/>
        <v/>
      </c>
      <c r="AS248" s="5"/>
      <c r="AT248" s="7" t="str">
        <f t="shared" si="59"/>
        <v/>
      </c>
      <c r="AU248" s="5"/>
      <c r="AV248" s="5"/>
      <c r="AW248" s="5"/>
      <c r="AX248" s="5"/>
      <c r="AY248" s="5"/>
      <c r="AZ248" s="5"/>
      <c r="BA248" s="5"/>
    </row>
    <row r="249" spans="1:53" ht="14.25">
      <c r="A249" s="4"/>
      <c r="B249" s="5" t="str">
        <f>IF('2026年度健診申込書'!B261&lt;&gt;"",TEXT('2026年度健診申込書'!B261,"YYYY")&amp;TEXT('2026年度健診申込書'!B261,"MM")&amp;TEXT('2026年度健診申込書'!B261,"DD"),"")</f>
        <v/>
      </c>
      <c r="C249" s="5" t="str">
        <f>IF('2026年度健診申込書'!C261&lt;&gt;"",VLOOKUP('2026年度健診申込書'!C261,マスタ!$F$2:$G$11,2,0),"")</f>
        <v/>
      </c>
      <c r="D249" s="7"/>
      <c r="E249" s="7"/>
      <c r="F249" s="7"/>
      <c r="G249" s="7"/>
      <c r="H249" s="5" t="str">
        <f>IF('2026年度健診申込書'!S261&lt;&gt;"",VLOOKUP('2026年度健診申込書'!S261,CourseMaster!$D$1:$G$1002,4,FALSE),IF('2026年度健診申込書'!T261&lt;&gt;"",VLOOKUP('2026年度健診申込書'!T261,CourseMaster!$D$1:$G$1002,4,FALSE),""))</f>
        <v/>
      </c>
      <c r="I249" s="7"/>
      <c r="J249" s="5" t="str">
        <f>CONCATENATE(TRIM(ASC('2026年度健診申込書'!I261))," ",TRIM(ASC('2026年度健診申込書'!J261)))</f>
        <v xml:space="preserve"> </v>
      </c>
      <c r="K249" s="6" t="str">
        <f>CONCATENATE(TRIM('2026年度健診申込書'!K261),"　",TRIM('2026年度健診申込書'!L261))</f>
        <v>　</v>
      </c>
      <c r="L249" s="5" t="str">
        <f>IFERROR(VLOOKUP('2026年度健診申込書'!N261,マスタ!$H$2:$I$3,2,0),"")</f>
        <v/>
      </c>
      <c r="M249" s="5" t="str">
        <f>IF('2026年度健診申込書'!O261&lt;&gt;"",TEXT('2026年度健診申込書'!O261,"YYYY")&amp;TEXT('2026年度健診申込書'!O261,"MM")&amp;TEXT('2026年度健診申込書'!O261,"DD"),"")</f>
        <v/>
      </c>
      <c r="N249" s="5"/>
      <c r="O249" s="5"/>
      <c r="P249" s="8" t="str">
        <f>IF('2026年度健診申込書'!$I261&lt;&gt;"",'2026年度健診申込書'!$C$11,"")</f>
        <v/>
      </c>
      <c r="Q249" s="8" t="str">
        <f>IF('2026年度健診申込書'!$C$10=0,"",IF('2026年度健診申込書'!$P261&lt;&gt;"",'2026年度健診申込書'!$C$10,""))</f>
        <v/>
      </c>
      <c r="R249" s="5" t="str">
        <f>IF('2026年度健診申込書'!P261&lt;&gt;"",'2026年度健診申込書'!P261,"")</f>
        <v/>
      </c>
      <c r="S249" s="5" t="str">
        <f>IF('2026年度健診申込書'!K261&lt;&gt;"",IF('2026年度健診申込書'!$H$7="左記ご住所に送付","2",""),"")</f>
        <v/>
      </c>
      <c r="T249" s="5"/>
      <c r="U249" s="5"/>
      <c r="V249" s="5"/>
      <c r="W249" s="5"/>
      <c r="X249" s="5"/>
      <c r="Y249" s="5"/>
      <c r="Z249" s="5"/>
      <c r="AA249" s="9"/>
      <c r="AB249" s="7" t="str">
        <f t="shared" si="50"/>
        <v/>
      </c>
      <c r="AC249" s="9"/>
      <c r="AD249" s="7" t="str">
        <f t="shared" si="51"/>
        <v/>
      </c>
      <c r="AE249" s="5"/>
      <c r="AF249" s="7" t="str">
        <f t="shared" si="52"/>
        <v/>
      </c>
      <c r="AG249" s="5"/>
      <c r="AH249" s="7" t="str">
        <f t="shared" si="53"/>
        <v/>
      </c>
      <c r="AI249" s="5"/>
      <c r="AJ249" s="7" t="str">
        <f t="shared" si="54"/>
        <v/>
      </c>
      <c r="AK249" s="5"/>
      <c r="AL249" s="7" t="str">
        <f t="shared" si="55"/>
        <v/>
      </c>
      <c r="AM249" s="5"/>
      <c r="AN249" s="7" t="str">
        <f t="shared" si="56"/>
        <v/>
      </c>
      <c r="AO249" s="5"/>
      <c r="AP249" s="7" t="str">
        <f t="shared" si="57"/>
        <v/>
      </c>
      <c r="AQ249" s="5"/>
      <c r="AR249" s="7" t="str">
        <f t="shared" si="58"/>
        <v/>
      </c>
      <c r="AS249" s="5"/>
      <c r="AT249" s="7" t="str">
        <f t="shared" si="59"/>
        <v/>
      </c>
      <c r="AU249" s="5"/>
      <c r="AV249" s="5"/>
      <c r="AW249" s="5"/>
      <c r="AX249" s="5"/>
      <c r="AY249" s="5"/>
      <c r="AZ249" s="5"/>
      <c r="BA249" s="5"/>
    </row>
    <row r="250" spans="1:53" ht="14.25">
      <c r="A250" s="4"/>
      <c r="B250" s="5" t="str">
        <f>IF('2026年度健診申込書'!B262&lt;&gt;"",TEXT('2026年度健診申込書'!B262,"YYYY")&amp;TEXT('2026年度健診申込書'!B262,"MM")&amp;TEXT('2026年度健診申込書'!B262,"DD"),"")</f>
        <v/>
      </c>
      <c r="C250" s="5" t="str">
        <f>IF('2026年度健診申込書'!C262&lt;&gt;"",VLOOKUP('2026年度健診申込書'!C262,マスタ!$F$2:$G$11,2,0),"")</f>
        <v/>
      </c>
      <c r="D250" s="7"/>
      <c r="E250" s="7"/>
      <c r="F250" s="7"/>
      <c r="G250" s="7"/>
      <c r="H250" s="5" t="str">
        <f>IF('2026年度健診申込書'!S262&lt;&gt;"",VLOOKUP('2026年度健診申込書'!S262,CourseMaster!$D$1:$G$1002,4,FALSE),IF('2026年度健診申込書'!T262&lt;&gt;"",VLOOKUP('2026年度健診申込書'!T262,CourseMaster!$D$1:$G$1002,4,FALSE),""))</f>
        <v/>
      </c>
      <c r="I250" s="7"/>
      <c r="J250" s="5" t="str">
        <f>CONCATENATE(TRIM(ASC('2026年度健診申込書'!I262))," ",TRIM(ASC('2026年度健診申込書'!J262)))</f>
        <v xml:space="preserve"> </v>
      </c>
      <c r="K250" s="6" t="str">
        <f>CONCATENATE(TRIM('2026年度健診申込書'!K262),"　",TRIM('2026年度健診申込書'!L262))</f>
        <v>　</v>
      </c>
      <c r="L250" s="5" t="str">
        <f>IFERROR(VLOOKUP('2026年度健診申込書'!N262,マスタ!$H$2:$I$3,2,0),"")</f>
        <v/>
      </c>
      <c r="M250" s="5" t="str">
        <f>IF('2026年度健診申込書'!O262&lt;&gt;"",TEXT('2026年度健診申込書'!O262,"YYYY")&amp;TEXT('2026年度健診申込書'!O262,"MM")&amp;TEXT('2026年度健診申込書'!O262,"DD"),"")</f>
        <v/>
      </c>
      <c r="N250" s="5"/>
      <c r="O250" s="5"/>
      <c r="P250" s="8" t="str">
        <f>IF('2026年度健診申込書'!$I262&lt;&gt;"",'2026年度健診申込書'!$C$11,"")</f>
        <v/>
      </c>
      <c r="Q250" s="8" t="str">
        <f>IF('2026年度健診申込書'!$C$10=0,"",IF('2026年度健診申込書'!$P262&lt;&gt;"",'2026年度健診申込書'!$C$10,""))</f>
        <v/>
      </c>
      <c r="R250" s="5" t="str">
        <f>IF('2026年度健診申込書'!P262&lt;&gt;"",'2026年度健診申込書'!P262,"")</f>
        <v/>
      </c>
      <c r="S250" s="5" t="str">
        <f>IF('2026年度健診申込書'!K262&lt;&gt;"",IF('2026年度健診申込書'!$H$7="左記ご住所に送付","2",""),"")</f>
        <v/>
      </c>
      <c r="T250" s="5"/>
      <c r="U250" s="5"/>
      <c r="V250" s="5"/>
      <c r="W250" s="5"/>
      <c r="X250" s="5"/>
      <c r="Y250" s="5"/>
      <c r="Z250" s="5"/>
      <c r="AA250" s="9"/>
      <c r="AB250" s="7" t="str">
        <f t="shared" si="50"/>
        <v/>
      </c>
      <c r="AC250" s="9"/>
      <c r="AD250" s="7" t="str">
        <f t="shared" si="51"/>
        <v/>
      </c>
      <c r="AE250" s="5"/>
      <c r="AF250" s="7" t="str">
        <f t="shared" si="52"/>
        <v/>
      </c>
      <c r="AG250" s="5"/>
      <c r="AH250" s="7" t="str">
        <f t="shared" si="53"/>
        <v/>
      </c>
      <c r="AI250" s="5"/>
      <c r="AJ250" s="7" t="str">
        <f t="shared" si="54"/>
        <v/>
      </c>
      <c r="AK250" s="5"/>
      <c r="AL250" s="7" t="str">
        <f t="shared" si="55"/>
        <v/>
      </c>
      <c r="AM250" s="5"/>
      <c r="AN250" s="7" t="str">
        <f t="shared" si="56"/>
        <v/>
      </c>
      <c r="AO250" s="5"/>
      <c r="AP250" s="7" t="str">
        <f t="shared" si="57"/>
        <v/>
      </c>
      <c r="AQ250" s="5"/>
      <c r="AR250" s="7" t="str">
        <f t="shared" si="58"/>
        <v/>
      </c>
      <c r="AS250" s="5"/>
      <c r="AT250" s="7" t="str">
        <f t="shared" si="59"/>
        <v/>
      </c>
      <c r="AU250" s="5"/>
      <c r="AV250" s="5"/>
      <c r="AW250" s="5"/>
      <c r="AX250" s="5"/>
      <c r="AY250" s="5"/>
      <c r="AZ250" s="5"/>
      <c r="BA250" s="5"/>
    </row>
    <row r="251" spans="1:53" ht="14.25">
      <c r="A251" s="4"/>
      <c r="B251" s="5" t="str">
        <f>IF('2026年度健診申込書'!B263&lt;&gt;"",TEXT('2026年度健診申込書'!B263,"YYYY")&amp;TEXT('2026年度健診申込書'!B263,"MM")&amp;TEXT('2026年度健診申込書'!B263,"DD"),"")</f>
        <v/>
      </c>
      <c r="C251" s="5" t="str">
        <f>IF('2026年度健診申込書'!C263&lt;&gt;"",VLOOKUP('2026年度健診申込書'!C263,マスタ!$F$2:$G$11,2,0),"")</f>
        <v/>
      </c>
      <c r="D251" s="7"/>
      <c r="E251" s="7"/>
      <c r="F251" s="7"/>
      <c r="G251" s="7"/>
      <c r="H251" s="5" t="str">
        <f>IF('2026年度健診申込書'!S263&lt;&gt;"",VLOOKUP('2026年度健診申込書'!S263,CourseMaster!$D$1:$G$1002,4,FALSE),IF('2026年度健診申込書'!T263&lt;&gt;"",VLOOKUP('2026年度健診申込書'!T263,CourseMaster!$D$1:$G$1002,4,FALSE),""))</f>
        <v/>
      </c>
      <c r="I251" s="7"/>
      <c r="J251" s="5" t="str">
        <f>CONCATENATE(TRIM(ASC('2026年度健診申込書'!I263))," ",TRIM(ASC('2026年度健診申込書'!J263)))</f>
        <v xml:space="preserve"> </v>
      </c>
      <c r="K251" s="6" t="str">
        <f>CONCATENATE(TRIM('2026年度健診申込書'!K263),"　",TRIM('2026年度健診申込書'!L263))</f>
        <v>　</v>
      </c>
      <c r="L251" s="5" t="str">
        <f>IFERROR(VLOOKUP('2026年度健診申込書'!N263,マスタ!$H$2:$I$3,2,0),"")</f>
        <v/>
      </c>
      <c r="M251" s="5" t="str">
        <f>IF('2026年度健診申込書'!O263&lt;&gt;"",TEXT('2026年度健診申込書'!O263,"YYYY")&amp;TEXT('2026年度健診申込書'!O263,"MM")&amp;TEXT('2026年度健診申込書'!O263,"DD"),"")</f>
        <v/>
      </c>
      <c r="N251" s="5"/>
      <c r="O251" s="5"/>
      <c r="P251" s="8" t="str">
        <f>IF('2026年度健診申込書'!$I263&lt;&gt;"",'2026年度健診申込書'!$C$11,"")</f>
        <v/>
      </c>
      <c r="Q251" s="8" t="str">
        <f>IF('2026年度健診申込書'!$C$10=0,"",IF('2026年度健診申込書'!$P263&lt;&gt;"",'2026年度健診申込書'!$C$10,""))</f>
        <v/>
      </c>
      <c r="R251" s="5" t="str">
        <f>IF('2026年度健診申込書'!P263&lt;&gt;"",'2026年度健診申込書'!P263,"")</f>
        <v/>
      </c>
      <c r="S251" s="5" t="str">
        <f>IF('2026年度健診申込書'!K263&lt;&gt;"",IF('2026年度健診申込書'!$H$7="左記ご住所に送付","2",""),"")</f>
        <v/>
      </c>
      <c r="T251" s="5"/>
      <c r="U251" s="5"/>
      <c r="V251" s="5"/>
      <c r="W251" s="5"/>
      <c r="X251" s="5"/>
      <c r="Y251" s="5"/>
      <c r="Z251" s="5"/>
      <c r="AA251" s="9"/>
      <c r="AB251" s="7" t="str">
        <f t="shared" si="50"/>
        <v/>
      </c>
      <c r="AC251" s="9"/>
      <c r="AD251" s="7" t="str">
        <f t="shared" si="51"/>
        <v/>
      </c>
      <c r="AE251" s="5"/>
      <c r="AF251" s="7" t="str">
        <f t="shared" si="52"/>
        <v/>
      </c>
      <c r="AG251" s="5"/>
      <c r="AH251" s="7" t="str">
        <f t="shared" si="53"/>
        <v/>
      </c>
      <c r="AI251" s="5"/>
      <c r="AJ251" s="7" t="str">
        <f t="shared" si="54"/>
        <v/>
      </c>
      <c r="AK251" s="5"/>
      <c r="AL251" s="7" t="str">
        <f t="shared" si="55"/>
        <v/>
      </c>
      <c r="AM251" s="5"/>
      <c r="AN251" s="7" t="str">
        <f t="shared" si="56"/>
        <v/>
      </c>
      <c r="AO251" s="5"/>
      <c r="AP251" s="7" t="str">
        <f t="shared" si="57"/>
        <v/>
      </c>
      <c r="AQ251" s="5"/>
      <c r="AR251" s="7" t="str">
        <f t="shared" si="58"/>
        <v/>
      </c>
      <c r="AS251" s="5"/>
      <c r="AT251" s="7" t="str">
        <f t="shared" si="59"/>
        <v/>
      </c>
      <c r="AU251" s="5"/>
      <c r="AV251" s="5"/>
      <c r="AW251" s="5"/>
      <c r="AX251" s="5"/>
      <c r="AY251" s="5"/>
      <c r="AZ251" s="5"/>
      <c r="BA251" s="5"/>
    </row>
    <row r="252" spans="1:53" ht="14.25">
      <c r="A252" s="4"/>
      <c r="B252" s="5" t="str">
        <f>IF('2026年度健診申込書'!B264&lt;&gt;"",TEXT('2026年度健診申込書'!B264,"YYYY")&amp;TEXT('2026年度健診申込書'!B264,"MM")&amp;TEXT('2026年度健診申込書'!B264,"DD"),"")</f>
        <v/>
      </c>
      <c r="C252" s="5" t="str">
        <f>IF('2026年度健診申込書'!C264&lt;&gt;"",VLOOKUP('2026年度健診申込書'!C264,マスタ!$F$2:$G$11,2,0),"")</f>
        <v/>
      </c>
      <c r="D252" s="7"/>
      <c r="E252" s="7"/>
      <c r="F252" s="7"/>
      <c r="G252" s="7"/>
      <c r="H252" s="5" t="str">
        <f>IF('2026年度健診申込書'!S264&lt;&gt;"",VLOOKUP('2026年度健診申込書'!S264,CourseMaster!$D$1:$G$1002,4,FALSE),IF('2026年度健診申込書'!T264&lt;&gt;"",VLOOKUP('2026年度健診申込書'!T264,CourseMaster!$D$1:$G$1002,4,FALSE),""))</f>
        <v/>
      </c>
      <c r="I252" s="7"/>
      <c r="J252" s="5" t="str">
        <f>CONCATENATE(TRIM(ASC('2026年度健診申込書'!I264))," ",TRIM(ASC('2026年度健診申込書'!J264)))</f>
        <v xml:space="preserve"> </v>
      </c>
      <c r="K252" s="6" t="str">
        <f>CONCATENATE(TRIM('2026年度健診申込書'!K264),"　",TRIM('2026年度健診申込書'!L264))</f>
        <v>　</v>
      </c>
      <c r="L252" s="5" t="str">
        <f>IFERROR(VLOOKUP('2026年度健診申込書'!N264,マスタ!$H$2:$I$3,2,0),"")</f>
        <v/>
      </c>
      <c r="M252" s="5" t="str">
        <f>IF('2026年度健診申込書'!O264&lt;&gt;"",TEXT('2026年度健診申込書'!O264,"YYYY")&amp;TEXT('2026年度健診申込書'!O264,"MM")&amp;TEXT('2026年度健診申込書'!O264,"DD"),"")</f>
        <v/>
      </c>
      <c r="N252" s="5"/>
      <c r="O252" s="5"/>
      <c r="P252" s="8" t="str">
        <f>IF('2026年度健診申込書'!$I264&lt;&gt;"",'2026年度健診申込書'!$C$11,"")</f>
        <v/>
      </c>
      <c r="Q252" s="8" t="str">
        <f>IF('2026年度健診申込書'!$C$10=0,"",IF('2026年度健診申込書'!$P264&lt;&gt;"",'2026年度健診申込書'!$C$10,""))</f>
        <v/>
      </c>
      <c r="R252" s="5" t="str">
        <f>IF('2026年度健診申込書'!P264&lt;&gt;"",'2026年度健診申込書'!P264,"")</f>
        <v/>
      </c>
      <c r="S252" s="5" t="str">
        <f>IF('2026年度健診申込書'!K264&lt;&gt;"",IF('2026年度健診申込書'!$H$7="左記ご住所に送付","2",""),"")</f>
        <v/>
      </c>
      <c r="T252" s="5"/>
      <c r="U252" s="5"/>
      <c r="V252" s="5"/>
      <c r="W252" s="5"/>
      <c r="X252" s="5"/>
      <c r="Y252" s="5"/>
      <c r="Z252" s="5"/>
      <c r="AA252" s="9"/>
      <c r="AB252" s="7" t="str">
        <f t="shared" si="50"/>
        <v/>
      </c>
      <c r="AC252" s="9"/>
      <c r="AD252" s="7" t="str">
        <f t="shared" si="51"/>
        <v/>
      </c>
      <c r="AE252" s="5"/>
      <c r="AF252" s="7" t="str">
        <f t="shared" si="52"/>
        <v/>
      </c>
      <c r="AG252" s="5"/>
      <c r="AH252" s="7" t="str">
        <f t="shared" si="53"/>
        <v/>
      </c>
      <c r="AI252" s="5"/>
      <c r="AJ252" s="7" t="str">
        <f t="shared" si="54"/>
        <v/>
      </c>
      <c r="AK252" s="5"/>
      <c r="AL252" s="7" t="str">
        <f t="shared" si="55"/>
        <v/>
      </c>
      <c r="AM252" s="5"/>
      <c r="AN252" s="7" t="str">
        <f t="shared" si="56"/>
        <v/>
      </c>
      <c r="AO252" s="5"/>
      <c r="AP252" s="7" t="str">
        <f t="shared" si="57"/>
        <v/>
      </c>
      <c r="AQ252" s="5"/>
      <c r="AR252" s="7" t="str">
        <f t="shared" si="58"/>
        <v/>
      </c>
      <c r="AS252" s="5"/>
      <c r="AT252" s="7" t="str">
        <f t="shared" si="59"/>
        <v/>
      </c>
      <c r="AU252" s="5"/>
      <c r="AV252" s="5"/>
      <c r="AW252" s="5"/>
      <c r="AX252" s="5"/>
      <c r="AY252" s="5"/>
      <c r="AZ252" s="5"/>
      <c r="BA252" s="5"/>
    </row>
    <row r="253" spans="1:53" ht="14.25">
      <c r="A253" s="4"/>
      <c r="B253" s="5" t="str">
        <f>IF('2026年度健診申込書'!B265&lt;&gt;"",TEXT('2026年度健診申込書'!B265,"YYYY")&amp;TEXT('2026年度健診申込書'!B265,"MM")&amp;TEXT('2026年度健診申込書'!B265,"DD"),"")</f>
        <v/>
      </c>
      <c r="C253" s="5" t="str">
        <f>IF('2026年度健診申込書'!C265&lt;&gt;"",VLOOKUP('2026年度健診申込書'!C265,マスタ!$F$2:$G$11,2,0),"")</f>
        <v/>
      </c>
      <c r="D253" s="7"/>
      <c r="E253" s="7"/>
      <c r="F253" s="7"/>
      <c r="G253" s="7"/>
      <c r="H253" s="5" t="str">
        <f>IF('2026年度健診申込書'!S265&lt;&gt;"",VLOOKUP('2026年度健診申込書'!S265,CourseMaster!$D$1:$G$1002,4,FALSE),IF('2026年度健診申込書'!T265&lt;&gt;"",VLOOKUP('2026年度健診申込書'!T265,CourseMaster!$D$1:$G$1002,4,FALSE),""))</f>
        <v/>
      </c>
      <c r="I253" s="7"/>
      <c r="J253" s="5" t="str">
        <f>CONCATENATE(TRIM(ASC('2026年度健診申込書'!I265))," ",TRIM(ASC('2026年度健診申込書'!J265)))</f>
        <v xml:space="preserve"> </v>
      </c>
      <c r="K253" s="6" t="str">
        <f>CONCATENATE(TRIM('2026年度健診申込書'!K265),"　",TRIM('2026年度健診申込書'!L265))</f>
        <v>　</v>
      </c>
      <c r="L253" s="5" t="str">
        <f>IFERROR(VLOOKUP('2026年度健診申込書'!N265,マスタ!$H$2:$I$3,2,0),"")</f>
        <v/>
      </c>
      <c r="M253" s="5" t="str">
        <f>IF('2026年度健診申込書'!O265&lt;&gt;"",TEXT('2026年度健診申込書'!O265,"YYYY")&amp;TEXT('2026年度健診申込書'!O265,"MM")&amp;TEXT('2026年度健診申込書'!O265,"DD"),"")</f>
        <v/>
      </c>
      <c r="N253" s="5"/>
      <c r="O253" s="5"/>
      <c r="P253" s="8" t="str">
        <f>IF('2026年度健診申込書'!$I265&lt;&gt;"",'2026年度健診申込書'!$C$11,"")</f>
        <v/>
      </c>
      <c r="Q253" s="8" t="str">
        <f>IF('2026年度健診申込書'!$C$10=0,"",IF('2026年度健診申込書'!$P265&lt;&gt;"",'2026年度健診申込書'!$C$10,""))</f>
        <v/>
      </c>
      <c r="R253" s="5" t="str">
        <f>IF('2026年度健診申込書'!P265&lt;&gt;"",'2026年度健診申込書'!P265,"")</f>
        <v/>
      </c>
      <c r="S253" s="5" t="str">
        <f>IF('2026年度健診申込書'!K265&lt;&gt;"",IF('2026年度健診申込書'!$H$7="左記ご住所に送付","2",""),"")</f>
        <v/>
      </c>
      <c r="T253" s="5"/>
      <c r="U253" s="5"/>
      <c r="V253" s="5"/>
      <c r="W253" s="5"/>
      <c r="X253" s="5"/>
      <c r="Y253" s="5"/>
      <c r="Z253" s="5"/>
      <c r="AA253" s="9"/>
      <c r="AB253" s="7" t="str">
        <f t="shared" si="50"/>
        <v/>
      </c>
      <c r="AC253" s="9"/>
      <c r="AD253" s="7" t="str">
        <f t="shared" si="51"/>
        <v/>
      </c>
      <c r="AE253" s="5"/>
      <c r="AF253" s="7" t="str">
        <f t="shared" si="52"/>
        <v/>
      </c>
      <c r="AG253" s="5"/>
      <c r="AH253" s="7" t="str">
        <f t="shared" si="53"/>
        <v/>
      </c>
      <c r="AI253" s="5"/>
      <c r="AJ253" s="7" t="str">
        <f t="shared" si="54"/>
        <v/>
      </c>
      <c r="AK253" s="5"/>
      <c r="AL253" s="7" t="str">
        <f t="shared" si="55"/>
        <v/>
      </c>
      <c r="AM253" s="5"/>
      <c r="AN253" s="7" t="str">
        <f t="shared" si="56"/>
        <v/>
      </c>
      <c r="AO253" s="5"/>
      <c r="AP253" s="7" t="str">
        <f t="shared" si="57"/>
        <v/>
      </c>
      <c r="AQ253" s="5"/>
      <c r="AR253" s="7" t="str">
        <f t="shared" si="58"/>
        <v/>
      </c>
      <c r="AS253" s="5"/>
      <c r="AT253" s="7" t="str">
        <f t="shared" si="59"/>
        <v/>
      </c>
      <c r="AU253" s="5"/>
      <c r="AV253" s="5"/>
      <c r="AW253" s="5"/>
      <c r="AX253" s="5"/>
      <c r="AY253" s="5"/>
      <c r="AZ253" s="5"/>
      <c r="BA253" s="5"/>
    </row>
    <row r="254" spans="1:53" ht="14.25">
      <c r="A254" s="4"/>
      <c r="B254" s="5" t="str">
        <f>IF('2026年度健診申込書'!B266&lt;&gt;"",TEXT('2026年度健診申込書'!B266,"YYYY")&amp;TEXT('2026年度健診申込書'!B266,"MM")&amp;TEXT('2026年度健診申込書'!B266,"DD"),"")</f>
        <v/>
      </c>
      <c r="C254" s="5" t="str">
        <f>IF('2026年度健診申込書'!C266&lt;&gt;"",VLOOKUP('2026年度健診申込書'!C266,マスタ!$F$2:$G$11,2,0),"")</f>
        <v/>
      </c>
      <c r="D254" s="7"/>
      <c r="E254" s="7"/>
      <c r="F254" s="7"/>
      <c r="G254" s="7"/>
      <c r="H254" s="5" t="str">
        <f>IF('2026年度健診申込書'!S266&lt;&gt;"",VLOOKUP('2026年度健診申込書'!S266,CourseMaster!$D$1:$G$1002,4,FALSE),IF('2026年度健診申込書'!T266&lt;&gt;"",VLOOKUP('2026年度健診申込書'!T266,CourseMaster!$D$1:$G$1002,4,FALSE),""))</f>
        <v/>
      </c>
      <c r="I254" s="7"/>
      <c r="J254" s="5" t="str">
        <f>CONCATENATE(TRIM(ASC('2026年度健診申込書'!I266))," ",TRIM(ASC('2026年度健診申込書'!J266)))</f>
        <v xml:space="preserve"> </v>
      </c>
      <c r="K254" s="6" t="str">
        <f>CONCATENATE(TRIM('2026年度健診申込書'!K266),"　",TRIM('2026年度健診申込書'!L266))</f>
        <v>　</v>
      </c>
      <c r="L254" s="5" t="str">
        <f>IFERROR(VLOOKUP('2026年度健診申込書'!N266,マスタ!$H$2:$I$3,2,0),"")</f>
        <v/>
      </c>
      <c r="M254" s="5" t="str">
        <f>IF('2026年度健診申込書'!O266&lt;&gt;"",TEXT('2026年度健診申込書'!O266,"YYYY")&amp;TEXT('2026年度健診申込書'!O266,"MM")&amp;TEXT('2026年度健診申込書'!O266,"DD"),"")</f>
        <v/>
      </c>
      <c r="N254" s="5"/>
      <c r="O254" s="5"/>
      <c r="P254" s="8" t="str">
        <f>IF('2026年度健診申込書'!$I266&lt;&gt;"",'2026年度健診申込書'!$C$11,"")</f>
        <v/>
      </c>
      <c r="Q254" s="8" t="str">
        <f>IF('2026年度健診申込書'!$C$10=0,"",IF('2026年度健診申込書'!$P266&lt;&gt;"",'2026年度健診申込書'!$C$10,""))</f>
        <v/>
      </c>
      <c r="R254" s="5" t="str">
        <f>IF('2026年度健診申込書'!P266&lt;&gt;"",'2026年度健診申込書'!P266,"")</f>
        <v/>
      </c>
      <c r="S254" s="5" t="str">
        <f>IF('2026年度健診申込書'!K266&lt;&gt;"",IF('2026年度健診申込書'!$H$7="左記ご住所に送付","2",""),"")</f>
        <v/>
      </c>
      <c r="T254" s="5"/>
      <c r="U254" s="5"/>
      <c r="V254" s="5"/>
      <c r="W254" s="5"/>
      <c r="X254" s="5"/>
      <c r="Y254" s="5"/>
      <c r="Z254" s="5"/>
      <c r="AA254" s="9"/>
      <c r="AB254" s="7" t="str">
        <f t="shared" si="50"/>
        <v/>
      </c>
      <c r="AC254" s="9"/>
      <c r="AD254" s="7" t="str">
        <f t="shared" si="51"/>
        <v/>
      </c>
      <c r="AE254" s="5"/>
      <c r="AF254" s="7" t="str">
        <f t="shared" si="52"/>
        <v/>
      </c>
      <c r="AG254" s="5"/>
      <c r="AH254" s="7" t="str">
        <f t="shared" si="53"/>
        <v/>
      </c>
      <c r="AI254" s="5"/>
      <c r="AJ254" s="7" t="str">
        <f t="shared" si="54"/>
        <v/>
      </c>
      <c r="AK254" s="5"/>
      <c r="AL254" s="7" t="str">
        <f t="shared" si="55"/>
        <v/>
      </c>
      <c r="AM254" s="5"/>
      <c r="AN254" s="7" t="str">
        <f t="shared" si="56"/>
        <v/>
      </c>
      <c r="AO254" s="5"/>
      <c r="AP254" s="7" t="str">
        <f t="shared" si="57"/>
        <v/>
      </c>
      <c r="AQ254" s="5"/>
      <c r="AR254" s="7" t="str">
        <f t="shared" si="58"/>
        <v/>
      </c>
      <c r="AS254" s="5"/>
      <c r="AT254" s="7" t="str">
        <f t="shared" si="59"/>
        <v/>
      </c>
      <c r="AU254" s="5"/>
      <c r="AV254" s="5"/>
      <c r="AW254" s="5"/>
      <c r="AX254" s="5"/>
      <c r="AY254" s="5"/>
      <c r="AZ254" s="5"/>
      <c r="BA254" s="5"/>
    </row>
    <row r="255" spans="1:53" ht="14.25">
      <c r="A255" s="4"/>
      <c r="B255" s="5" t="str">
        <f>IF('2026年度健診申込書'!B267&lt;&gt;"",TEXT('2026年度健診申込書'!B267,"YYYY")&amp;TEXT('2026年度健診申込書'!B267,"MM")&amp;TEXT('2026年度健診申込書'!B267,"DD"),"")</f>
        <v/>
      </c>
      <c r="C255" s="5" t="str">
        <f>IF('2026年度健診申込書'!C267&lt;&gt;"",VLOOKUP('2026年度健診申込書'!C267,マスタ!$F$2:$G$11,2,0),"")</f>
        <v/>
      </c>
      <c r="D255" s="7"/>
      <c r="E255" s="7"/>
      <c r="F255" s="7"/>
      <c r="G255" s="7"/>
      <c r="H255" s="5" t="str">
        <f>IF('2026年度健診申込書'!S267&lt;&gt;"",VLOOKUP('2026年度健診申込書'!S267,CourseMaster!$D$1:$G$1002,4,FALSE),IF('2026年度健診申込書'!T267&lt;&gt;"",VLOOKUP('2026年度健診申込書'!T267,CourseMaster!$D$1:$G$1002,4,FALSE),""))</f>
        <v/>
      </c>
      <c r="I255" s="7"/>
      <c r="J255" s="5" t="str">
        <f>CONCATENATE(TRIM(ASC('2026年度健診申込書'!I267))," ",TRIM(ASC('2026年度健診申込書'!J267)))</f>
        <v xml:space="preserve"> </v>
      </c>
      <c r="K255" s="6" t="str">
        <f>CONCATENATE(TRIM('2026年度健診申込書'!K267),"　",TRIM('2026年度健診申込書'!L267))</f>
        <v>　</v>
      </c>
      <c r="L255" s="5" t="str">
        <f>IFERROR(VLOOKUP('2026年度健診申込書'!N267,マスタ!$H$2:$I$3,2,0),"")</f>
        <v/>
      </c>
      <c r="M255" s="5" t="str">
        <f>IF('2026年度健診申込書'!O267&lt;&gt;"",TEXT('2026年度健診申込書'!O267,"YYYY")&amp;TEXT('2026年度健診申込書'!O267,"MM")&amp;TEXT('2026年度健診申込書'!O267,"DD"),"")</f>
        <v/>
      </c>
      <c r="N255" s="5"/>
      <c r="O255" s="5"/>
      <c r="P255" s="8" t="str">
        <f>IF('2026年度健診申込書'!$I267&lt;&gt;"",'2026年度健診申込書'!$C$11,"")</f>
        <v/>
      </c>
      <c r="Q255" s="8" t="str">
        <f>IF('2026年度健診申込書'!$C$10=0,"",IF('2026年度健診申込書'!$P267&lt;&gt;"",'2026年度健診申込書'!$C$10,""))</f>
        <v/>
      </c>
      <c r="R255" s="5" t="str">
        <f>IF('2026年度健診申込書'!P267&lt;&gt;"",'2026年度健診申込書'!P267,"")</f>
        <v/>
      </c>
      <c r="S255" s="5" t="str">
        <f>IF('2026年度健診申込書'!K267&lt;&gt;"",IF('2026年度健診申込書'!$H$7="左記ご住所に送付","2",""),"")</f>
        <v/>
      </c>
      <c r="T255" s="5"/>
      <c r="U255" s="5"/>
      <c r="V255" s="5"/>
      <c r="W255" s="5"/>
      <c r="X255" s="5"/>
      <c r="Y255" s="5"/>
      <c r="Z255" s="5"/>
      <c r="AA255" s="9"/>
      <c r="AB255" s="7" t="str">
        <f t="shared" si="50"/>
        <v/>
      </c>
      <c r="AC255" s="9"/>
      <c r="AD255" s="7" t="str">
        <f t="shared" si="51"/>
        <v/>
      </c>
      <c r="AE255" s="5"/>
      <c r="AF255" s="7" t="str">
        <f t="shared" si="52"/>
        <v/>
      </c>
      <c r="AG255" s="5"/>
      <c r="AH255" s="7" t="str">
        <f t="shared" si="53"/>
        <v/>
      </c>
      <c r="AI255" s="5"/>
      <c r="AJ255" s="7" t="str">
        <f t="shared" si="54"/>
        <v/>
      </c>
      <c r="AK255" s="5"/>
      <c r="AL255" s="7" t="str">
        <f t="shared" si="55"/>
        <v/>
      </c>
      <c r="AM255" s="5"/>
      <c r="AN255" s="7" t="str">
        <f t="shared" si="56"/>
        <v/>
      </c>
      <c r="AO255" s="5"/>
      <c r="AP255" s="7" t="str">
        <f t="shared" si="57"/>
        <v/>
      </c>
      <c r="AQ255" s="5"/>
      <c r="AR255" s="7" t="str">
        <f t="shared" si="58"/>
        <v/>
      </c>
      <c r="AS255" s="5"/>
      <c r="AT255" s="7" t="str">
        <f t="shared" si="59"/>
        <v/>
      </c>
      <c r="AU255" s="5"/>
      <c r="AV255" s="5"/>
      <c r="AW255" s="5"/>
      <c r="AX255" s="5"/>
      <c r="AY255" s="5"/>
      <c r="AZ255" s="5"/>
      <c r="BA255" s="5"/>
    </row>
    <row r="256" spans="1:53" ht="14.25">
      <c r="A256" s="4"/>
      <c r="B256" s="5" t="str">
        <f>IF('2026年度健診申込書'!B268&lt;&gt;"",TEXT('2026年度健診申込書'!B268,"YYYY")&amp;TEXT('2026年度健診申込書'!B268,"MM")&amp;TEXT('2026年度健診申込書'!B268,"DD"),"")</f>
        <v/>
      </c>
      <c r="C256" s="5" t="str">
        <f>IF('2026年度健診申込書'!C268&lt;&gt;"",VLOOKUP('2026年度健診申込書'!C268,マスタ!$F$2:$G$11,2,0),"")</f>
        <v/>
      </c>
      <c r="D256" s="7"/>
      <c r="E256" s="7"/>
      <c r="F256" s="7"/>
      <c r="G256" s="7"/>
      <c r="H256" s="5" t="str">
        <f>IF('2026年度健診申込書'!S268&lt;&gt;"",VLOOKUP('2026年度健診申込書'!S268,CourseMaster!$D$1:$G$1002,4,FALSE),IF('2026年度健診申込書'!T268&lt;&gt;"",VLOOKUP('2026年度健診申込書'!T268,CourseMaster!$D$1:$G$1002,4,FALSE),""))</f>
        <v/>
      </c>
      <c r="I256" s="7"/>
      <c r="J256" s="5" t="str">
        <f>CONCATENATE(TRIM(ASC('2026年度健診申込書'!I268))," ",TRIM(ASC('2026年度健診申込書'!J268)))</f>
        <v xml:space="preserve"> </v>
      </c>
      <c r="K256" s="6" t="str">
        <f>CONCATENATE(TRIM('2026年度健診申込書'!K268),"　",TRIM('2026年度健診申込書'!L268))</f>
        <v>　</v>
      </c>
      <c r="L256" s="5" t="str">
        <f>IFERROR(VLOOKUP('2026年度健診申込書'!N268,マスタ!$H$2:$I$3,2,0),"")</f>
        <v/>
      </c>
      <c r="M256" s="5" t="str">
        <f>IF('2026年度健診申込書'!O268&lt;&gt;"",TEXT('2026年度健診申込書'!O268,"YYYY")&amp;TEXT('2026年度健診申込書'!O268,"MM")&amp;TEXT('2026年度健診申込書'!O268,"DD"),"")</f>
        <v/>
      </c>
      <c r="N256" s="5"/>
      <c r="O256" s="5"/>
      <c r="P256" s="8" t="str">
        <f>IF('2026年度健診申込書'!$I268&lt;&gt;"",'2026年度健診申込書'!$C$11,"")</f>
        <v/>
      </c>
      <c r="Q256" s="8" t="str">
        <f>IF('2026年度健診申込書'!$C$10=0,"",IF('2026年度健診申込書'!$P268&lt;&gt;"",'2026年度健診申込書'!$C$10,""))</f>
        <v/>
      </c>
      <c r="R256" s="5" t="str">
        <f>IF('2026年度健診申込書'!P268&lt;&gt;"",'2026年度健診申込書'!P268,"")</f>
        <v/>
      </c>
      <c r="S256" s="5" t="str">
        <f>IF('2026年度健診申込書'!K268&lt;&gt;"",IF('2026年度健診申込書'!$H$7="左記ご住所に送付","2",""),"")</f>
        <v/>
      </c>
      <c r="T256" s="5"/>
      <c r="U256" s="5"/>
      <c r="V256" s="5"/>
      <c r="W256" s="5"/>
      <c r="X256" s="5"/>
      <c r="Y256" s="5"/>
      <c r="Z256" s="5"/>
      <c r="AA256" s="9"/>
      <c r="AB256" s="7" t="str">
        <f t="shared" si="50"/>
        <v/>
      </c>
      <c r="AC256" s="9"/>
      <c r="AD256" s="7" t="str">
        <f t="shared" si="51"/>
        <v/>
      </c>
      <c r="AE256" s="5"/>
      <c r="AF256" s="7" t="str">
        <f t="shared" si="52"/>
        <v/>
      </c>
      <c r="AG256" s="5"/>
      <c r="AH256" s="7" t="str">
        <f t="shared" si="53"/>
        <v/>
      </c>
      <c r="AI256" s="5"/>
      <c r="AJ256" s="7" t="str">
        <f t="shared" si="54"/>
        <v/>
      </c>
      <c r="AK256" s="5"/>
      <c r="AL256" s="7" t="str">
        <f t="shared" si="55"/>
        <v/>
      </c>
      <c r="AM256" s="5"/>
      <c r="AN256" s="7" t="str">
        <f t="shared" si="56"/>
        <v/>
      </c>
      <c r="AO256" s="5"/>
      <c r="AP256" s="7" t="str">
        <f t="shared" si="57"/>
        <v/>
      </c>
      <c r="AQ256" s="5"/>
      <c r="AR256" s="7" t="str">
        <f t="shared" si="58"/>
        <v/>
      </c>
      <c r="AS256" s="5"/>
      <c r="AT256" s="7" t="str">
        <f t="shared" si="59"/>
        <v/>
      </c>
      <c r="AU256" s="5"/>
      <c r="AV256" s="5"/>
      <c r="AW256" s="5"/>
      <c r="AX256" s="5"/>
      <c r="AY256" s="5"/>
      <c r="AZ256" s="5"/>
      <c r="BA256" s="5"/>
    </row>
    <row r="257" spans="1:53" ht="14.25">
      <c r="A257" s="4"/>
      <c r="B257" s="5" t="str">
        <f>IF('2026年度健診申込書'!B269&lt;&gt;"",TEXT('2026年度健診申込書'!B269,"YYYY")&amp;TEXT('2026年度健診申込書'!B269,"MM")&amp;TEXT('2026年度健診申込書'!B269,"DD"),"")</f>
        <v/>
      </c>
      <c r="C257" s="5" t="str">
        <f>IF('2026年度健診申込書'!C269&lt;&gt;"",VLOOKUP('2026年度健診申込書'!C269,マスタ!$F$2:$G$11,2,0),"")</f>
        <v/>
      </c>
      <c r="D257" s="7"/>
      <c r="E257" s="7"/>
      <c r="F257" s="7"/>
      <c r="G257" s="7"/>
      <c r="H257" s="5" t="str">
        <f>IF('2026年度健診申込書'!S269&lt;&gt;"",VLOOKUP('2026年度健診申込書'!S269,CourseMaster!$D$1:$G$1002,4,FALSE),IF('2026年度健診申込書'!T269&lt;&gt;"",VLOOKUP('2026年度健診申込書'!T269,CourseMaster!$D$1:$G$1002,4,FALSE),""))</f>
        <v/>
      </c>
      <c r="I257" s="7"/>
      <c r="J257" s="5" t="str">
        <f>CONCATENATE(TRIM(ASC('2026年度健診申込書'!I269))," ",TRIM(ASC('2026年度健診申込書'!J269)))</f>
        <v xml:space="preserve"> </v>
      </c>
      <c r="K257" s="6" t="str">
        <f>CONCATENATE(TRIM('2026年度健診申込書'!K269),"　",TRIM('2026年度健診申込書'!L269))</f>
        <v>　</v>
      </c>
      <c r="L257" s="5" t="str">
        <f>IFERROR(VLOOKUP('2026年度健診申込書'!N269,マスタ!$H$2:$I$3,2,0),"")</f>
        <v/>
      </c>
      <c r="M257" s="5" t="str">
        <f>IF('2026年度健診申込書'!O269&lt;&gt;"",TEXT('2026年度健診申込書'!O269,"YYYY")&amp;TEXT('2026年度健診申込書'!O269,"MM")&amp;TEXT('2026年度健診申込書'!O269,"DD"),"")</f>
        <v/>
      </c>
      <c r="N257" s="5"/>
      <c r="O257" s="5"/>
      <c r="P257" s="8" t="str">
        <f>IF('2026年度健診申込書'!$I269&lt;&gt;"",'2026年度健診申込書'!$C$11,"")</f>
        <v/>
      </c>
      <c r="Q257" s="8" t="str">
        <f>IF('2026年度健診申込書'!$C$10=0,"",IF('2026年度健診申込書'!$P269&lt;&gt;"",'2026年度健診申込書'!$C$10,""))</f>
        <v/>
      </c>
      <c r="R257" s="5" t="str">
        <f>IF('2026年度健診申込書'!P269&lt;&gt;"",'2026年度健診申込書'!P269,"")</f>
        <v/>
      </c>
      <c r="S257" s="5" t="str">
        <f>IF('2026年度健診申込書'!K269&lt;&gt;"",IF('2026年度健診申込書'!$H$7="左記ご住所に送付","2",""),"")</f>
        <v/>
      </c>
      <c r="T257" s="5"/>
      <c r="U257" s="5"/>
      <c r="V257" s="5"/>
      <c r="W257" s="5"/>
      <c r="X257" s="5"/>
      <c r="Y257" s="5"/>
      <c r="Z257" s="5"/>
      <c r="AA257" s="9"/>
      <c r="AB257" s="7" t="str">
        <f t="shared" si="50"/>
        <v/>
      </c>
      <c r="AC257" s="9"/>
      <c r="AD257" s="7" t="str">
        <f t="shared" si="51"/>
        <v/>
      </c>
      <c r="AE257" s="5"/>
      <c r="AF257" s="7" t="str">
        <f t="shared" si="52"/>
        <v/>
      </c>
      <c r="AG257" s="5"/>
      <c r="AH257" s="7" t="str">
        <f t="shared" si="53"/>
        <v/>
      </c>
      <c r="AI257" s="5"/>
      <c r="AJ257" s="7" t="str">
        <f t="shared" si="54"/>
        <v/>
      </c>
      <c r="AK257" s="5"/>
      <c r="AL257" s="7" t="str">
        <f t="shared" si="55"/>
        <v/>
      </c>
      <c r="AM257" s="5"/>
      <c r="AN257" s="7" t="str">
        <f t="shared" si="56"/>
        <v/>
      </c>
      <c r="AO257" s="5"/>
      <c r="AP257" s="7" t="str">
        <f t="shared" si="57"/>
        <v/>
      </c>
      <c r="AQ257" s="5"/>
      <c r="AR257" s="7" t="str">
        <f t="shared" si="58"/>
        <v/>
      </c>
      <c r="AS257" s="5"/>
      <c r="AT257" s="7" t="str">
        <f t="shared" si="59"/>
        <v/>
      </c>
      <c r="AU257" s="5"/>
      <c r="AV257" s="5"/>
      <c r="AW257" s="5"/>
      <c r="AX257" s="5"/>
      <c r="AY257" s="5"/>
      <c r="AZ257" s="5"/>
      <c r="BA257" s="5"/>
    </row>
    <row r="258" spans="1:53" ht="14.25">
      <c r="A258" s="4"/>
      <c r="B258" s="5" t="str">
        <f>IF('2026年度健診申込書'!B270&lt;&gt;"",TEXT('2026年度健診申込書'!B270,"YYYY")&amp;TEXT('2026年度健診申込書'!B270,"MM")&amp;TEXT('2026年度健診申込書'!B270,"DD"),"")</f>
        <v/>
      </c>
      <c r="C258" s="5" t="str">
        <f>IF('2026年度健診申込書'!C270&lt;&gt;"",VLOOKUP('2026年度健診申込書'!C270,マスタ!$F$2:$G$11,2,0),"")</f>
        <v/>
      </c>
      <c r="D258" s="7"/>
      <c r="E258" s="7"/>
      <c r="F258" s="7"/>
      <c r="G258" s="7"/>
      <c r="H258" s="5" t="str">
        <f>IF('2026年度健診申込書'!S270&lt;&gt;"",VLOOKUP('2026年度健診申込書'!S270,CourseMaster!$D$1:$G$1002,4,FALSE),IF('2026年度健診申込書'!T270&lt;&gt;"",VLOOKUP('2026年度健診申込書'!T270,CourseMaster!$D$1:$G$1002,4,FALSE),""))</f>
        <v/>
      </c>
      <c r="I258" s="7"/>
      <c r="J258" s="5" t="str">
        <f>CONCATENATE(TRIM(ASC('2026年度健診申込書'!I270))," ",TRIM(ASC('2026年度健診申込書'!J270)))</f>
        <v xml:space="preserve"> </v>
      </c>
      <c r="K258" s="6" t="str">
        <f>CONCATENATE(TRIM('2026年度健診申込書'!K270),"　",TRIM('2026年度健診申込書'!L270))</f>
        <v>　</v>
      </c>
      <c r="L258" s="5" t="str">
        <f>IFERROR(VLOOKUP('2026年度健診申込書'!N270,マスタ!$H$2:$I$3,2,0),"")</f>
        <v/>
      </c>
      <c r="M258" s="5" t="str">
        <f>IF('2026年度健診申込書'!O270&lt;&gt;"",TEXT('2026年度健診申込書'!O270,"YYYY")&amp;TEXT('2026年度健診申込書'!O270,"MM")&amp;TEXT('2026年度健診申込書'!O270,"DD"),"")</f>
        <v/>
      </c>
      <c r="N258" s="5"/>
      <c r="O258" s="5"/>
      <c r="P258" s="8" t="str">
        <f>IF('2026年度健診申込書'!$I270&lt;&gt;"",'2026年度健診申込書'!$C$11,"")</f>
        <v/>
      </c>
      <c r="Q258" s="8" t="str">
        <f>IF('2026年度健診申込書'!$C$10=0,"",IF('2026年度健診申込書'!$P270&lt;&gt;"",'2026年度健診申込書'!$C$10,""))</f>
        <v/>
      </c>
      <c r="R258" s="5" t="str">
        <f>IF('2026年度健診申込書'!P270&lt;&gt;"",'2026年度健診申込書'!P270,"")</f>
        <v/>
      </c>
      <c r="S258" s="5" t="str">
        <f>IF('2026年度健診申込書'!K270&lt;&gt;"",IF('2026年度健診申込書'!$H$7="左記ご住所に送付","2",""),"")</f>
        <v/>
      </c>
      <c r="T258" s="5"/>
      <c r="U258" s="5"/>
      <c r="V258" s="5"/>
      <c r="W258" s="5"/>
      <c r="X258" s="5"/>
      <c r="Y258" s="5"/>
      <c r="Z258" s="5"/>
      <c r="AA258" s="9"/>
      <c r="AB258" s="7" t="str">
        <f t="shared" si="50"/>
        <v/>
      </c>
      <c r="AC258" s="9"/>
      <c r="AD258" s="7" t="str">
        <f t="shared" si="51"/>
        <v/>
      </c>
      <c r="AE258" s="5"/>
      <c r="AF258" s="7" t="str">
        <f t="shared" si="52"/>
        <v/>
      </c>
      <c r="AG258" s="5"/>
      <c r="AH258" s="7" t="str">
        <f t="shared" si="53"/>
        <v/>
      </c>
      <c r="AI258" s="5"/>
      <c r="AJ258" s="7" t="str">
        <f t="shared" si="54"/>
        <v/>
      </c>
      <c r="AK258" s="5"/>
      <c r="AL258" s="7" t="str">
        <f t="shared" si="55"/>
        <v/>
      </c>
      <c r="AM258" s="5"/>
      <c r="AN258" s="7" t="str">
        <f t="shared" si="56"/>
        <v/>
      </c>
      <c r="AO258" s="5"/>
      <c r="AP258" s="7" t="str">
        <f t="shared" si="57"/>
        <v/>
      </c>
      <c r="AQ258" s="5"/>
      <c r="AR258" s="7" t="str">
        <f t="shared" si="58"/>
        <v/>
      </c>
      <c r="AS258" s="5"/>
      <c r="AT258" s="7" t="str">
        <f t="shared" si="59"/>
        <v/>
      </c>
      <c r="AU258" s="5"/>
      <c r="AV258" s="5"/>
      <c r="AW258" s="5"/>
      <c r="AX258" s="5"/>
      <c r="AY258" s="5"/>
      <c r="AZ258" s="5"/>
      <c r="BA258" s="5"/>
    </row>
    <row r="259" spans="1:53" ht="14.25">
      <c r="A259" s="4"/>
      <c r="B259" s="5" t="str">
        <f>IF('2026年度健診申込書'!B271&lt;&gt;"",TEXT('2026年度健診申込書'!B271,"YYYY")&amp;TEXT('2026年度健診申込書'!B271,"MM")&amp;TEXT('2026年度健診申込書'!B271,"DD"),"")</f>
        <v/>
      </c>
      <c r="C259" s="5" t="str">
        <f>IF('2026年度健診申込書'!C271&lt;&gt;"",VLOOKUP('2026年度健診申込書'!C271,マスタ!$F$2:$G$11,2,0),"")</f>
        <v/>
      </c>
      <c r="D259" s="7"/>
      <c r="E259" s="7"/>
      <c r="F259" s="7"/>
      <c r="G259" s="7"/>
      <c r="H259" s="5" t="str">
        <f>IF('2026年度健診申込書'!S271&lt;&gt;"",VLOOKUP('2026年度健診申込書'!S271,CourseMaster!$D$1:$G$1002,4,FALSE),IF('2026年度健診申込書'!T271&lt;&gt;"",VLOOKUP('2026年度健診申込書'!T271,CourseMaster!$D$1:$G$1002,4,FALSE),""))</f>
        <v/>
      </c>
      <c r="I259" s="7"/>
      <c r="J259" s="5" t="str">
        <f>CONCATENATE(TRIM(ASC('2026年度健診申込書'!I271))," ",TRIM(ASC('2026年度健診申込書'!J271)))</f>
        <v xml:space="preserve"> </v>
      </c>
      <c r="K259" s="6" t="str">
        <f>CONCATENATE(TRIM('2026年度健診申込書'!K271),"　",TRIM('2026年度健診申込書'!L271))</f>
        <v>　</v>
      </c>
      <c r="L259" s="5" t="str">
        <f>IFERROR(VLOOKUP('2026年度健診申込書'!N271,マスタ!$H$2:$I$3,2,0),"")</f>
        <v/>
      </c>
      <c r="M259" s="5" t="str">
        <f>IF('2026年度健診申込書'!O271&lt;&gt;"",TEXT('2026年度健診申込書'!O271,"YYYY")&amp;TEXT('2026年度健診申込書'!O271,"MM")&amp;TEXT('2026年度健診申込書'!O271,"DD"),"")</f>
        <v/>
      </c>
      <c r="N259" s="5"/>
      <c r="O259" s="5"/>
      <c r="P259" s="8" t="str">
        <f>IF('2026年度健診申込書'!$I271&lt;&gt;"",'2026年度健診申込書'!$C$11,"")</f>
        <v/>
      </c>
      <c r="Q259" s="8" t="str">
        <f>IF('2026年度健診申込書'!$C$10=0,"",IF('2026年度健診申込書'!$P271&lt;&gt;"",'2026年度健診申込書'!$C$10,""))</f>
        <v/>
      </c>
      <c r="R259" s="5" t="str">
        <f>IF('2026年度健診申込書'!P271&lt;&gt;"",'2026年度健診申込書'!P271,"")</f>
        <v/>
      </c>
      <c r="S259" s="5" t="str">
        <f>IF('2026年度健診申込書'!K271&lt;&gt;"",IF('2026年度健診申込書'!$H$7="左記ご住所に送付","2",""),"")</f>
        <v/>
      </c>
      <c r="T259" s="5"/>
      <c r="U259" s="5"/>
      <c r="V259" s="5"/>
      <c r="W259" s="5"/>
      <c r="X259" s="5"/>
      <c r="Y259" s="5"/>
      <c r="Z259" s="5"/>
      <c r="AA259" s="9"/>
      <c r="AB259" s="7" t="str">
        <f t="shared" si="50"/>
        <v/>
      </c>
      <c r="AC259" s="9"/>
      <c r="AD259" s="7" t="str">
        <f t="shared" si="51"/>
        <v/>
      </c>
      <c r="AE259" s="5"/>
      <c r="AF259" s="7" t="str">
        <f t="shared" si="52"/>
        <v/>
      </c>
      <c r="AG259" s="5"/>
      <c r="AH259" s="7" t="str">
        <f t="shared" si="53"/>
        <v/>
      </c>
      <c r="AI259" s="5"/>
      <c r="AJ259" s="7" t="str">
        <f t="shared" si="54"/>
        <v/>
      </c>
      <c r="AK259" s="5"/>
      <c r="AL259" s="7" t="str">
        <f t="shared" si="55"/>
        <v/>
      </c>
      <c r="AM259" s="5"/>
      <c r="AN259" s="7" t="str">
        <f t="shared" si="56"/>
        <v/>
      </c>
      <c r="AO259" s="5"/>
      <c r="AP259" s="7" t="str">
        <f t="shared" si="57"/>
        <v/>
      </c>
      <c r="AQ259" s="5"/>
      <c r="AR259" s="7" t="str">
        <f t="shared" si="58"/>
        <v/>
      </c>
      <c r="AS259" s="5"/>
      <c r="AT259" s="7" t="str">
        <f t="shared" si="59"/>
        <v/>
      </c>
      <c r="AU259" s="5"/>
      <c r="AV259" s="5"/>
      <c r="AW259" s="5"/>
      <c r="AX259" s="5"/>
      <c r="AY259" s="5"/>
      <c r="AZ259" s="5"/>
      <c r="BA259" s="5"/>
    </row>
    <row r="260" spans="1:53" ht="14.25">
      <c r="A260" s="4"/>
      <c r="B260" s="5" t="str">
        <f>IF('2026年度健診申込書'!B272&lt;&gt;"",TEXT('2026年度健診申込書'!B272,"YYYY")&amp;TEXT('2026年度健診申込書'!B272,"MM")&amp;TEXT('2026年度健診申込書'!B272,"DD"),"")</f>
        <v/>
      </c>
      <c r="C260" s="5" t="str">
        <f>IF('2026年度健診申込書'!C272&lt;&gt;"",VLOOKUP('2026年度健診申込書'!C272,マスタ!$F$2:$G$11,2,0),"")</f>
        <v/>
      </c>
      <c r="D260" s="7"/>
      <c r="E260" s="7"/>
      <c r="F260" s="7"/>
      <c r="G260" s="7"/>
      <c r="H260" s="5" t="str">
        <f>IF('2026年度健診申込書'!S272&lt;&gt;"",VLOOKUP('2026年度健診申込書'!S272,CourseMaster!$D$1:$G$1002,4,FALSE),IF('2026年度健診申込書'!T272&lt;&gt;"",VLOOKUP('2026年度健診申込書'!T272,CourseMaster!$D$1:$G$1002,4,FALSE),""))</f>
        <v/>
      </c>
      <c r="I260" s="7"/>
      <c r="J260" s="5" t="str">
        <f>CONCATENATE(TRIM(ASC('2026年度健診申込書'!I272))," ",TRIM(ASC('2026年度健診申込書'!J272)))</f>
        <v xml:space="preserve"> </v>
      </c>
      <c r="K260" s="6" t="str">
        <f>CONCATENATE(TRIM('2026年度健診申込書'!K272),"　",TRIM('2026年度健診申込書'!L272))</f>
        <v>　</v>
      </c>
      <c r="L260" s="5" t="str">
        <f>IFERROR(VLOOKUP('2026年度健診申込書'!N272,マスタ!$H$2:$I$3,2,0),"")</f>
        <v/>
      </c>
      <c r="M260" s="5" t="str">
        <f>IF('2026年度健診申込書'!O272&lt;&gt;"",TEXT('2026年度健診申込書'!O272,"YYYY")&amp;TEXT('2026年度健診申込書'!O272,"MM")&amp;TEXT('2026年度健診申込書'!O272,"DD"),"")</f>
        <v/>
      </c>
      <c r="N260" s="5"/>
      <c r="O260" s="5"/>
      <c r="P260" s="8" t="str">
        <f>IF('2026年度健診申込書'!$I272&lt;&gt;"",'2026年度健診申込書'!$C$11,"")</f>
        <v/>
      </c>
      <c r="Q260" s="8" t="str">
        <f>IF('2026年度健診申込書'!$C$10=0,"",IF('2026年度健診申込書'!$P272&lt;&gt;"",'2026年度健診申込書'!$C$10,""))</f>
        <v/>
      </c>
      <c r="R260" s="5" t="str">
        <f>IF('2026年度健診申込書'!P272&lt;&gt;"",'2026年度健診申込書'!P272,"")</f>
        <v/>
      </c>
      <c r="S260" s="5" t="str">
        <f>IF('2026年度健診申込書'!K272&lt;&gt;"",IF('2026年度健診申込書'!$H$7="左記ご住所に送付","2",""),"")</f>
        <v/>
      </c>
      <c r="T260" s="5"/>
      <c r="U260" s="5"/>
      <c r="V260" s="5"/>
      <c r="W260" s="5"/>
      <c r="X260" s="5"/>
      <c r="Y260" s="5"/>
      <c r="Z260" s="5"/>
      <c r="AA260" s="9"/>
      <c r="AB260" s="7" t="str">
        <f t="shared" si="50"/>
        <v/>
      </c>
      <c r="AC260" s="9"/>
      <c r="AD260" s="7" t="str">
        <f t="shared" si="51"/>
        <v/>
      </c>
      <c r="AE260" s="5"/>
      <c r="AF260" s="7" t="str">
        <f t="shared" si="52"/>
        <v/>
      </c>
      <c r="AG260" s="5"/>
      <c r="AH260" s="7" t="str">
        <f t="shared" si="53"/>
        <v/>
      </c>
      <c r="AI260" s="5"/>
      <c r="AJ260" s="7" t="str">
        <f t="shared" si="54"/>
        <v/>
      </c>
      <c r="AK260" s="5"/>
      <c r="AL260" s="7" t="str">
        <f t="shared" si="55"/>
        <v/>
      </c>
      <c r="AM260" s="5"/>
      <c r="AN260" s="7" t="str">
        <f t="shared" si="56"/>
        <v/>
      </c>
      <c r="AO260" s="5"/>
      <c r="AP260" s="7" t="str">
        <f t="shared" si="57"/>
        <v/>
      </c>
      <c r="AQ260" s="5"/>
      <c r="AR260" s="7" t="str">
        <f t="shared" si="58"/>
        <v/>
      </c>
      <c r="AS260" s="5"/>
      <c r="AT260" s="7" t="str">
        <f t="shared" si="59"/>
        <v/>
      </c>
      <c r="AU260" s="5"/>
      <c r="AV260" s="5"/>
      <c r="AW260" s="5"/>
      <c r="AX260" s="5"/>
      <c r="AY260" s="5"/>
      <c r="AZ260" s="5"/>
      <c r="BA260" s="5"/>
    </row>
    <row r="261" spans="1:53" ht="14.25">
      <c r="A261" s="4"/>
      <c r="B261" s="5" t="str">
        <f>IF('2026年度健診申込書'!B273&lt;&gt;"",TEXT('2026年度健診申込書'!B273,"YYYY")&amp;TEXT('2026年度健診申込書'!B273,"MM")&amp;TEXT('2026年度健診申込書'!B273,"DD"),"")</f>
        <v/>
      </c>
      <c r="C261" s="5" t="str">
        <f>IF('2026年度健診申込書'!C273&lt;&gt;"",VLOOKUP('2026年度健診申込書'!C273,マスタ!$F$2:$G$11,2,0),"")</f>
        <v/>
      </c>
      <c r="D261" s="7"/>
      <c r="E261" s="7"/>
      <c r="F261" s="7"/>
      <c r="G261" s="7"/>
      <c r="H261" s="5" t="str">
        <f>IF('2026年度健診申込書'!S273&lt;&gt;"",VLOOKUP('2026年度健診申込書'!S273,CourseMaster!$D$1:$G$1002,4,FALSE),IF('2026年度健診申込書'!T273&lt;&gt;"",VLOOKUP('2026年度健診申込書'!T273,CourseMaster!$D$1:$G$1002,4,FALSE),""))</f>
        <v/>
      </c>
      <c r="I261" s="7"/>
      <c r="J261" s="5" t="str">
        <f>CONCATENATE(TRIM(ASC('2026年度健診申込書'!I273))," ",TRIM(ASC('2026年度健診申込書'!J273)))</f>
        <v xml:space="preserve"> </v>
      </c>
      <c r="K261" s="6" t="str">
        <f>CONCATENATE(TRIM('2026年度健診申込書'!K273),"　",TRIM('2026年度健診申込書'!L273))</f>
        <v>　</v>
      </c>
      <c r="L261" s="5" t="str">
        <f>IFERROR(VLOOKUP('2026年度健診申込書'!N273,マスタ!$H$2:$I$3,2,0),"")</f>
        <v/>
      </c>
      <c r="M261" s="5" t="str">
        <f>IF('2026年度健診申込書'!O273&lt;&gt;"",TEXT('2026年度健診申込書'!O273,"YYYY")&amp;TEXT('2026年度健診申込書'!O273,"MM")&amp;TEXT('2026年度健診申込書'!O273,"DD"),"")</f>
        <v/>
      </c>
      <c r="N261" s="5"/>
      <c r="O261" s="5"/>
      <c r="P261" s="8" t="str">
        <f>IF('2026年度健診申込書'!$I273&lt;&gt;"",'2026年度健診申込書'!$C$11,"")</f>
        <v/>
      </c>
      <c r="Q261" s="8" t="str">
        <f>IF('2026年度健診申込書'!$C$10=0,"",IF('2026年度健診申込書'!$P273&lt;&gt;"",'2026年度健診申込書'!$C$10,""))</f>
        <v/>
      </c>
      <c r="R261" s="5" t="str">
        <f>IF('2026年度健診申込書'!P273&lt;&gt;"",'2026年度健診申込書'!P273,"")</f>
        <v/>
      </c>
      <c r="S261" s="5" t="str">
        <f>IF('2026年度健診申込書'!K273&lt;&gt;"",IF('2026年度健診申込書'!$H$7="左記ご住所に送付","2",""),"")</f>
        <v/>
      </c>
      <c r="T261" s="5"/>
      <c r="U261" s="5"/>
      <c r="V261" s="5"/>
      <c r="W261" s="5"/>
      <c r="X261" s="5"/>
      <c r="Y261" s="5"/>
      <c r="Z261" s="5"/>
      <c r="AA261" s="9"/>
      <c r="AB261" s="7" t="str">
        <f t="shared" si="50"/>
        <v/>
      </c>
      <c r="AC261" s="9"/>
      <c r="AD261" s="7" t="str">
        <f t="shared" si="51"/>
        <v/>
      </c>
      <c r="AE261" s="5"/>
      <c r="AF261" s="7" t="str">
        <f t="shared" si="52"/>
        <v/>
      </c>
      <c r="AG261" s="5"/>
      <c r="AH261" s="7" t="str">
        <f t="shared" si="53"/>
        <v/>
      </c>
      <c r="AI261" s="5"/>
      <c r="AJ261" s="7" t="str">
        <f t="shared" si="54"/>
        <v/>
      </c>
      <c r="AK261" s="5"/>
      <c r="AL261" s="7" t="str">
        <f t="shared" si="55"/>
        <v/>
      </c>
      <c r="AM261" s="5"/>
      <c r="AN261" s="7" t="str">
        <f t="shared" si="56"/>
        <v/>
      </c>
      <c r="AO261" s="5"/>
      <c r="AP261" s="7" t="str">
        <f t="shared" si="57"/>
        <v/>
      </c>
      <c r="AQ261" s="5"/>
      <c r="AR261" s="7" t="str">
        <f t="shared" si="58"/>
        <v/>
      </c>
      <c r="AS261" s="5"/>
      <c r="AT261" s="7" t="str">
        <f t="shared" si="59"/>
        <v/>
      </c>
      <c r="AU261" s="5"/>
      <c r="AV261" s="5"/>
      <c r="AW261" s="5"/>
      <c r="AX261" s="5"/>
      <c r="AY261" s="5"/>
      <c r="AZ261" s="5"/>
      <c r="BA261" s="5"/>
    </row>
    <row r="262" spans="1:53" ht="14.25">
      <c r="A262" s="4"/>
      <c r="B262" s="5" t="str">
        <f>IF('2026年度健診申込書'!B274&lt;&gt;"",TEXT('2026年度健診申込書'!B274,"YYYY")&amp;TEXT('2026年度健診申込書'!B274,"MM")&amp;TEXT('2026年度健診申込書'!B274,"DD"),"")</f>
        <v/>
      </c>
      <c r="C262" s="5" t="str">
        <f>IF('2026年度健診申込書'!C274&lt;&gt;"",VLOOKUP('2026年度健診申込書'!C274,マスタ!$F$2:$G$11,2,0),"")</f>
        <v/>
      </c>
      <c r="D262" s="7"/>
      <c r="E262" s="7"/>
      <c r="F262" s="7"/>
      <c r="G262" s="7"/>
      <c r="H262" s="5" t="str">
        <f>IF('2026年度健診申込書'!S274&lt;&gt;"",VLOOKUP('2026年度健診申込書'!S274,CourseMaster!$D$1:$G$1002,4,FALSE),IF('2026年度健診申込書'!T274&lt;&gt;"",VLOOKUP('2026年度健診申込書'!T274,CourseMaster!$D$1:$G$1002,4,FALSE),""))</f>
        <v/>
      </c>
      <c r="I262" s="7"/>
      <c r="J262" s="5" t="str">
        <f>CONCATENATE(TRIM(ASC('2026年度健診申込書'!I274))," ",TRIM(ASC('2026年度健診申込書'!J274)))</f>
        <v xml:space="preserve"> </v>
      </c>
      <c r="K262" s="6" t="str">
        <f>CONCATENATE(TRIM('2026年度健診申込書'!K274),"　",TRIM('2026年度健診申込書'!L274))</f>
        <v>　</v>
      </c>
      <c r="L262" s="5" t="str">
        <f>IFERROR(VLOOKUP('2026年度健診申込書'!N274,マスタ!$H$2:$I$3,2,0),"")</f>
        <v/>
      </c>
      <c r="M262" s="5" t="str">
        <f>IF('2026年度健診申込書'!O274&lt;&gt;"",TEXT('2026年度健診申込書'!O274,"YYYY")&amp;TEXT('2026年度健診申込書'!O274,"MM")&amp;TEXT('2026年度健診申込書'!O274,"DD"),"")</f>
        <v/>
      </c>
      <c r="N262" s="5"/>
      <c r="O262" s="5"/>
      <c r="P262" s="8" t="str">
        <f>IF('2026年度健診申込書'!$I274&lt;&gt;"",'2026年度健診申込書'!$C$11,"")</f>
        <v/>
      </c>
      <c r="Q262" s="8" t="str">
        <f>IF('2026年度健診申込書'!$C$10=0,"",IF('2026年度健診申込書'!$P274&lt;&gt;"",'2026年度健診申込書'!$C$10,""))</f>
        <v/>
      </c>
      <c r="R262" s="5" t="str">
        <f>IF('2026年度健診申込書'!P274&lt;&gt;"",'2026年度健診申込書'!P274,"")</f>
        <v/>
      </c>
      <c r="S262" s="5" t="str">
        <f>IF('2026年度健診申込書'!K274&lt;&gt;"",IF('2026年度健診申込書'!$H$7="左記ご住所に送付","2",""),"")</f>
        <v/>
      </c>
      <c r="T262" s="5"/>
      <c r="U262" s="5"/>
      <c r="V262" s="5"/>
      <c r="W262" s="5"/>
      <c r="X262" s="5"/>
      <c r="Y262" s="5"/>
      <c r="Z262" s="5"/>
      <c r="AA262" s="9"/>
      <c r="AB262" s="7" t="str">
        <f t="shared" si="50"/>
        <v/>
      </c>
      <c r="AC262" s="9"/>
      <c r="AD262" s="7" t="str">
        <f t="shared" si="51"/>
        <v/>
      </c>
      <c r="AE262" s="5"/>
      <c r="AF262" s="7" t="str">
        <f t="shared" si="52"/>
        <v/>
      </c>
      <c r="AG262" s="5"/>
      <c r="AH262" s="7" t="str">
        <f t="shared" si="53"/>
        <v/>
      </c>
      <c r="AI262" s="5"/>
      <c r="AJ262" s="7" t="str">
        <f t="shared" si="54"/>
        <v/>
      </c>
      <c r="AK262" s="5"/>
      <c r="AL262" s="7" t="str">
        <f t="shared" si="55"/>
        <v/>
      </c>
      <c r="AM262" s="5"/>
      <c r="AN262" s="7" t="str">
        <f t="shared" si="56"/>
        <v/>
      </c>
      <c r="AO262" s="5"/>
      <c r="AP262" s="7" t="str">
        <f t="shared" si="57"/>
        <v/>
      </c>
      <c r="AQ262" s="5"/>
      <c r="AR262" s="7" t="str">
        <f t="shared" si="58"/>
        <v/>
      </c>
      <c r="AS262" s="5"/>
      <c r="AT262" s="7" t="str">
        <f t="shared" si="59"/>
        <v/>
      </c>
      <c r="AU262" s="5"/>
      <c r="AV262" s="5"/>
      <c r="AW262" s="5"/>
      <c r="AX262" s="5"/>
      <c r="AY262" s="5"/>
      <c r="AZ262" s="5"/>
      <c r="BA262" s="5"/>
    </row>
  </sheetData>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2026年度健診申込書</vt:lpstr>
      <vt:lpstr>協会けんぽ</vt:lpstr>
      <vt:lpstr>マスタ</vt:lpstr>
      <vt:lpstr>CourseMaster</vt:lpstr>
      <vt:lpstr>torikomi</vt:lpstr>
      <vt:lpstr>ＧＷＡ健康保険組合</vt:lpstr>
      <vt:lpstr>'2026年度健診申込書'!Print_Area</vt:lpstr>
      <vt:lpstr>'2026年度健診申込書'!Print_Titles</vt:lpstr>
      <vt:lpstr>キーエンスグループ健康保険組合</vt:lpstr>
      <vt:lpstr>愛知県情報ｻｰﾋﾞｽ産業健康保険組合</vt:lpstr>
      <vt:lpstr>関西文紙情報産業健康保険組合</vt:lpstr>
      <vt:lpstr>協会けんぽ</vt:lpstr>
      <vt:lpstr>埼玉土建国民健康保険組合</vt:lpstr>
      <vt:lpstr>自費</vt:lpstr>
      <vt:lpstr>神奈川県機器健康保険組合</vt:lpstr>
      <vt:lpstr>神奈川県建設連合国民健康保険組合</vt:lpstr>
      <vt:lpstr>大阪菓子健康保険組合</vt:lpstr>
      <vt:lpstr>大阪産業機械工業健康保険組合</vt:lpstr>
      <vt:lpstr>大阪鉄商健康保険組合</vt:lpstr>
      <vt:lpstr>東京機器健康保険組合</vt:lpstr>
      <vt:lpstr>東京芸能人国民健康保険組合</vt:lpstr>
      <vt:lpstr>東京建設業国民健康保険組合</vt:lpstr>
      <vt:lpstr>東京青果卸売国民健康保険組合</vt:lpstr>
      <vt:lpstr>東京都医業健康保険組合</vt:lpstr>
      <vt:lpstr>東京都情報ｻｰﾋﾞｽ産業健康保険組合</vt:lpstr>
      <vt:lpstr>東京都土木建築健康保険組合</vt:lpstr>
      <vt:lpstr>東京土建国民健康保険組合</vt:lpstr>
      <vt:lpstr>東京不動産業健康保険組合</vt:lpstr>
    </vt:vector>
  </TitlesOfParts>
  <Compan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nnn</dc:creator>
  <cp:lastModifiedBy>pck</cp:lastModifiedBy>
  <cp:lastPrinted>2019-03-28T07:40:10Z</cp:lastPrinted>
  <dcterms:created xsi:type="dcterms:W3CDTF">2013-06-17T07:39:00Z</dcterms:created>
  <dcterms:modified xsi:type="dcterms:W3CDTF">2026-03-13T00:56:10Z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